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bookViews>
    <workbookView xWindow="0" yWindow="135" windowWidth="15480" windowHeight="9780"/>
  </bookViews>
  <sheets>
    <sheet name="ÉVFORDULÓS ZENESZERZŐK" sheetId="1" r:id="rId1"/>
  </sheets>
  <calcPr calcId="162913"/>
</workbook>
</file>

<file path=xl/calcChain.xml><?xml version="1.0" encoding="utf-8"?>
<calcChain xmlns="http://schemas.openxmlformats.org/spreadsheetml/2006/main">
  <c r="A2" i="1" l="1"/>
  <c r="C7" i="1" s="1"/>
  <c r="B9" i="1"/>
  <c r="M29" i="1"/>
  <c r="N29" i="1" s="1"/>
  <c r="M39" i="1"/>
  <c r="N39" i="1" s="1"/>
  <c r="M51" i="1"/>
  <c r="N51" i="1" s="1"/>
  <c r="M56" i="1"/>
  <c r="P56" i="1" s="1"/>
  <c r="M63" i="1"/>
  <c r="P63" i="1" s="1"/>
  <c r="M97" i="1"/>
  <c r="O97" i="1" s="1"/>
  <c r="M107" i="1"/>
  <c r="O107" i="1" s="1"/>
  <c r="M146" i="1"/>
  <c r="O146" i="1" s="1"/>
  <c r="M171" i="1"/>
  <c r="N171" i="1" s="1"/>
  <c r="M178" i="1"/>
  <c r="N178" i="1" s="1"/>
  <c r="M193" i="1"/>
  <c r="N193" i="1" s="1"/>
  <c r="M200" i="1"/>
  <c r="M201" i="1"/>
  <c r="N201" i="1" s="1"/>
  <c r="M213" i="1"/>
  <c r="N213" i="1" s="1"/>
  <c r="M223" i="1"/>
  <c r="M35" i="1"/>
  <c r="N35" i="1" s="1"/>
  <c r="M67" i="1"/>
  <c r="N67" i="1" s="1"/>
  <c r="M75" i="1"/>
  <c r="P75" i="1" s="1"/>
  <c r="M84" i="1"/>
  <c r="P84" i="1" s="1"/>
  <c r="M86" i="1"/>
  <c r="O86" i="1" s="1"/>
  <c r="M87" i="1"/>
  <c r="N87" i="1" s="1"/>
  <c r="M95" i="1"/>
  <c r="O95" i="1" s="1"/>
  <c r="M108" i="1"/>
  <c r="M139" i="1"/>
  <c r="P139" i="1" s="1"/>
  <c r="M143" i="1"/>
  <c r="M166" i="1"/>
  <c r="P166" i="1" s="1"/>
  <c r="M167" i="1"/>
  <c r="M176" i="1"/>
  <c r="M185" i="1"/>
  <c r="N185" i="1" s="1"/>
  <c r="M187" i="1"/>
  <c r="N187" i="1" s="1"/>
  <c r="M205" i="1"/>
  <c r="N205" i="1" s="1"/>
  <c r="M206" i="1"/>
  <c r="M211" i="1"/>
  <c r="O211" i="1" s="1"/>
  <c r="M42" i="1"/>
  <c r="P42" i="1" s="1"/>
  <c r="M52" i="1"/>
  <c r="M61" i="1"/>
  <c r="M68" i="1"/>
  <c r="N68" i="1" s="1"/>
  <c r="M85" i="1"/>
  <c r="N85" i="1" s="1"/>
  <c r="M98" i="1"/>
  <c r="N98" i="1" s="1"/>
  <c r="M106" i="1"/>
  <c r="P106" i="1" s="1"/>
  <c r="M111" i="1"/>
  <c r="N111" i="1" s="1"/>
  <c r="M128" i="1"/>
  <c r="P128" i="1" s="1"/>
  <c r="M144" i="1"/>
  <c r="N144" i="1" s="1"/>
  <c r="M149" i="1"/>
  <c r="P149" i="1" s="1"/>
  <c r="M152" i="1"/>
  <c r="P152" i="1" s="1"/>
  <c r="M182" i="1"/>
  <c r="O182" i="1" s="1"/>
  <c r="M192" i="1"/>
  <c r="N192" i="1" s="1"/>
  <c r="AU229" i="1"/>
  <c r="M36" i="1"/>
  <c r="O36" i="1" s="1"/>
  <c r="M38" i="1"/>
  <c r="N38" i="1" s="1"/>
  <c r="M49" i="1"/>
  <c r="O49" i="1" s="1"/>
  <c r="M65" i="1"/>
  <c r="M92" i="1"/>
  <c r="N92" i="1" s="1"/>
  <c r="M99" i="1"/>
  <c r="Q99" i="1" s="1"/>
  <c r="M118" i="1"/>
  <c r="N118" i="1" s="1"/>
  <c r="M125" i="1"/>
  <c r="Q125" i="1" s="1"/>
  <c r="M169" i="1"/>
  <c r="O169" i="1" s="1"/>
  <c r="M188" i="1"/>
  <c r="M194" i="1"/>
  <c r="P194" i="1" s="1"/>
  <c r="M197" i="1"/>
  <c r="M198" i="1"/>
  <c r="P198" i="1" s="1"/>
  <c r="M219" i="1"/>
  <c r="M221" i="1"/>
  <c r="M33" i="1"/>
  <c r="O33" i="1" s="1"/>
  <c r="M57" i="1"/>
  <c r="N57" i="1" s="1"/>
  <c r="M105" i="1"/>
  <c r="N105" i="1" s="1"/>
  <c r="M113" i="1"/>
  <c r="N113" i="1" s="1"/>
  <c r="M116" i="1"/>
  <c r="P116" i="1" s="1"/>
  <c r="M121" i="1"/>
  <c r="N121" i="1" s="1"/>
  <c r="M127" i="1"/>
  <c r="P127" i="1" s="1"/>
  <c r="M130" i="1"/>
  <c r="O130" i="1" s="1"/>
  <c r="M136" i="1"/>
  <c r="O136" i="1" s="1"/>
  <c r="P136" i="1"/>
  <c r="M137" i="1"/>
  <c r="O137" i="1" s="1"/>
  <c r="M138" i="1"/>
  <c r="N138" i="1" s="1"/>
  <c r="M148" i="1"/>
  <c r="M159" i="1"/>
  <c r="N159" i="1" s="1"/>
  <c r="M191" i="1"/>
  <c r="N191" i="1" s="1"/>
  <c r="M214" i="1"/>
  <c r="P214" i="1" s="1"/>
  <c r="M224" i="1"/>
  <c r="P224" i="1" s="1"/>
  <c r="M227" i="1"/>
  <c r="P227" i="1" s="1"/>
  <c r="M32" i="1"/>
  <c r="P32" i="1" s="1"/>
  <c r="M53" i="1"/>
  <c r="P53" i="1" s="1"/>
  <c r="M55" i="1"/>
  <c r="O55" i="1" s="1"/>
  <c r="M66" i="1"/>
  <c r="O66" i="1" s="1"/>
  <c r="M78" i="1"/>
  <c r="O78" i="1" s="1"/>
  <c r="M91" i="1"/>
  <c r="O91" i="1" s="1"/>
  <c r="M114" i="1"/>
  <c r="O114" i="1" s="1"/>
  <c r="M132" i="1"/>
  <c r="N132" i="1" s="1"/>
  <c r="M181" i="1"/>
  <c r="O181" i="1" s="1"/>
  <c r="M183" i="1"/>
  <c r="M184" i="1"/>
  <c r="P184" i="1" s="1"/>
  <c r="M186" i="1"/>
  <c r="M196" i="1"/>
  <c r="O196" i="1" s="1"/>
  <c r="M210" i="1"/>
  <c r="N210" i="1" s="1"/>
  <c r="M216" i="1"/>
  <c r="M44" i="1"/>
  <c r="N44" i="1" s="1"/>
  <c r="M46" i="1"/>
  <c r="N46" i="1" s="1"/>
  <c r="O46" i="1"/>
  <c r="M82" i="1"/>
  <c r="P82" i="1" s="1"/>
  <c r="M90" i="1"/>
  <c r="N90" i="1" s="1"/>
  <c r="M103" i="1"/>
  <c r="P103" i="1" s="1"/>
  <c r="M122" i="1"/>
  <c r="P122" i="1" s="1"/>
  <c r="M126" i="1"/>
  <c r="P126" i="1" s="1"/>
  <c r="M131" i="1"/>
  <c r="O131" i="1" s="1"/>
  <c r="M142" i="1"/>
  <c r="N142" i="1" s="1"/>
  <c r="M160" i="1"/>
  <c r="Q160" i="1" s="1"/>
  <c r="M175" i="1"/>
  <c r="N175" i="1" s="1"/>
  <c r="M195" i="1"/>
  <c r="M208" i="1"/>
  <c r="P208" i="1" s="1"/>
  <c r="M218" i="1"/>
  <c r="M26" i="1"/>
  <c r="N26" i="1" s="1"/>
  <c r="Q26" i="1"/>
  <c r="M28" i="1"/>
  <c r="M40" i="1"/>
  <c r="O40" i="1" s="1"/>
  <c r="M45" i="1"/>
  <c r="Q45" i="1" s="1"/>
  <c r="M54" i="1"/>
  <c r="P54" i="1" s="1"/>
  <c r="M77" i="1"/>
  <c r="M80" i="1"/>
  <c r="O80" i="1" s="1"/>
  <c r="M100" i="1"/>
  <c r="N100" i="1" s="1"/>
  <c r="M104" i="1"/>
  <c r="N104" i="1" s="1"/>
  <c r="M112" i="1"/>
  <c r="N112" i="1" s="1"/>
  <c r="M135" i="1"/>
  <c r="Q135" i="1" s="1"/>
  <c r="M141" i="1"/>
  <c r="P141" i="1" s="1"/>
  <c r="M145" i="1"/>
  <c r="M150" i="1"/>
  <c r="Q150" i="1" s="1"/>
  <c r="M155" i="1"/>
  <c r="O155" i="1" s="1"/>
  <c r="M170" i="1"/>
  <c r="N170" i="1" s="1"/>
  <c r="M172" i="1"/>
  <c r="N172" i="1" s="1"/>
  <c r="M179" i="1"/>
  <c r="N179" i="1" s="1"/>
  <c r="M189" i="1"/>
  <c r="AK229" i="1"/>
  <c r="M43" i="1"/>
  <c r="M50" i="1"/>
  <c r="Q50" i="1" s="1"/>
  <c r="M73" i="1"/>
  <c r="M76" i="1"/>
  <c r="Q76" i="1" s="1"/>
  <c r="M101" i="1"/>
  <c r="M109" i="1"/>
  <c r="Q109" i="1" s="1"/>
  <c r="M140" i="1"/>
  <c r="O140" i="1" s="1"/>
  <c r="M161" i="1"/>
  <c r="O161" i="1" s="1"/>
  <c r="M174" i="1"/>
  <c r="O174" i="1" s="1"/>
  <c r="M199" i="1"/>
  <c r="Q199" i="1" s="1"/>
  <c r="M203" i="1"/>
  <c r="O203" i="1" s="1"/>
  <c r="M220" i="1"/>
  <c r="M37" i="1"/>
  <c r="P37" i="1" s="1"/>
  <c r="M41" i="1"/>
  <c r="Q41" i="1" s="1"/>
  <c r="M60" i="1"/>
  <c r="P60" i="1" s="1"/>
  <c r="M62" i="1"/>
  <c r="N62" i="1" s="1"/>
  <c r="M70" i="1"/>
  <c r="O70" i="1" s="1"/>
  <c r="Q70" i="1"/>
  <c r="M83" i="1"/>
  <c r="P83" i="1" s="1"/>
  <c r="M88" i="1"/>
  <c r="N88" i="1" s="1"/>
  <c r="M89" i="1"/>
  <c r="M110" i="1"/>
  <c r="N110" i="1" s="1"/>
  <c r="M117" i="1"/>
  <c r="N117" i="1" s="1"/>
  <c r="M120" i="1"/>
  <c r="Q120" i="1" s="1"/>
  <c r="M133" i="1"/>
  <c r="P133" i="1" s="1"/>
  <c r="M147" i="1"/>
  <c r="M153" i="1"/>
  <c r="N153" i="1" s="1"/>
  <c r="M154" i="1"/>
  <c r="P154" i="1" s="1"/>
  <c r="M158" i="1"/>
  <c r="Q158" i="1" s="1"/>
  <c r="M162" i="1"/>
  <c r="M165" i="1"/>
  <c r="M168" i="1"/>
  <c r="O168" i="1" s="1"/>
  <c r="M204" i="1"/>
  <c r="O204" i="1" s="1"/>
  <c r="M222" i="1"/>
  <c r="O222" i="1" s="1"/>
  <c r="M47" i="1"/>
  <c r="O47" i="1" s="1"/>
  <c r="M59" i="1"/>
  <c r="O59" i="1" s="1"/>
  <c r="M72" i="1"/>
  <c r="O72" i="1" s="1"/>
  <c r="M79" i="1"/>
  <c r="Q79" i="1" s="1"/>
  <c r="M94" i="1"/>
  <c r="N94" i="1" s="1"/>
  <c r="M124" i="1"/>
  <c r="P124" i="1" s="1"/>
  <c r="M134" i="1"/>
  <c r="O134" i="1" s="1"/>
  <c r="M151" i="1"/>
  <c r="M156" i="1"/>
  <c r="M164" i="1"/>
  <c r="O164" i="1" s="1"/>
  <c r="M207" i="1"/>
  <c r="O207" i="1" s="1"/>
  <c r="M209" i="1"/>
  <c r="N209" i="1" s="1"/>
  <c r="M217" i="1"/>
  <c r="N217" i="1" s="1"/>
  <c r="O217" i="1"/>
  <c r="M225" i="1"/>
  <c r="O225" i="1" s="1"/>
  <c r="M226" i="1"/>
  <c r="Q226" i="1" s="1"/>
  <c r="M27" i="1"/>
  <c r="O27" i="1" s="1"/>
  <c r="M30" i="1"/>
  <c r="N30" i="1" s="1"/>
  <c r="M31" i="1"/>
  <c r="N31" i="1" s="1"/>
  <c r="M58" i="1"/>
  <c r="P58" i="1" s="1"/>
  <c r="M64" i="1"/>
  <c r="P64" i="1" s="1"/>
  <c r="M96" i="1"/>
  <c r="P96" i="1" s="1"/>
  <c r="M163" i="1"/>
  <c r="Q163" i="1" s="1"/>
  <c r="M177" i="1"/>
  <c r="Q177" i="1" s="1"/>
  <c r="M212" i="1"/>
  <c r="P212" i="1" s="1"/>
  <c r="E37" i="1"/>
  <c r="I37" i="1" s="1"/>
  <c r="E41" i="1"/>
  <c r="F41" i="1" s="1"/>
  <c r="E85" i="1"/>
  <c r="F85" i="1" s="1"/>
  <c r="E87" i="1"/>
  <c r="H87" i="1" s="1"/>
  <c r="E89" i="1"/>
  <c r="F89" i="1" s="1"/>
  <c r="E102" i="1"/>
  <c r="F102" i="1" s="1"/>
  <c r="G102" i="1"/>
  <c r="E118" i="1"/>
  <c r="E119" i="1"/>
  <c r="F119" i="1" s="1"/>
  <c r="E120" i="1"/>
  <c r="H120" i="1" s="1"/>
  <c r="E129" i="1"/>
  <c r="I129" i="1" s="1"/>
  <c r="E137" i="1"/>
  <c r="G137" i="1" s="1"/>
  <c r="E140" i="1"/>
  <c r="H140" i="1" s="1"/>
  <c r="E166" i="1"/>
  <c r="F166" i="1" s="1"/>
  <c r="E188" i="1"/>
  <c r="G188" i="1" s="1"/>
  <c r="E211" i="1"/>
  <c r="I211" i="1" s="1"/>
  <c r="E219" i="1"/>
  <c r="I219" i="1" s="1"/>
  <c r="E38" i="1"/>
  <c r="H38" i="1" s="1"/>
  <c r="E47" i="1"/>
  <c r="I47" i="1" s="1"/>
  <c r="E51" i="1"/>
  <c r="G51" i="1" s="1"/>
  <c r="E63" i="1"/>
  <c r="I63" i="1" s="1"/>
  <c r="E65" i="1"/>
  <c r="H65" i="1" s="1"/>
  <c r="E73" i="1"/>
  <c r="H73" i="1" s="1"/>
  <c r="E82" i="1"/>
  <c r="E84" i="1"/>
  <c r="I84" i="1" s="1"/>
  <c r="E107" i="1"/>
  <c r="F107" i="1" s="1"/>
  <c r="E133" i="1"/>
  <c r="F133" i="1" s="1"/>
  <c r="E145" i="1"/>
  <c r="H145" i="1" s="1"/>
  <c r="E157" i="1"/>
  <c r="F157" i="1" s="1"/>
  <c r="E177" i="1"/>
  <c r="H177" i="1" s="1"/>
  <c r="E218" i="1"/>
  <c r="I218" i="1" s="1"/>
  <c r="E35" i="1"/>
  <c r="H35" i="1" s="1"/>
  <c r="E40" i="1"/>
  <c r="H40" i="1" s="1"/>
  <c r="E43" i="1"/>
  <c r="I43" i="1" s="1"/>
  <c r="E44" i="1"/>
  <c r="F44" i="1" s="1"/>
  <c r="E56" i="1"/>
  <c r="F56" i="1" s="1"/>
  <c r="E69" i="1"/>
  <c r="F69" i="1" s="1"/>
  <c r="E112" i="1"/>
  <c r="F112" i="1" s="1"/>
  <c r="E132" i="1"/>
  <c r="I132" i="1" s="1"/>
  <c r="E148" i="1"/>
  <c r="F148" i="1" s="1"/>
  <c r="E155" i="1"/>
  <c r="E170" i="1"/>
  <c r="H170" i="1" s="1"/>
  <c r="E173" i="1"/>
  <c r="I173" i="1" s="1"/>
  <c r="E178" i="1"/>
  <c r="H178" i="1" s="1"/>
  <c r="E183" i="1"/>
  <c r="I183" i="1" s="1"/>
  <c r="E187" i="1"/>
  <c r="F187" i="1" s="1"/>
  <c r="E190" i="1"/>
  <c r="H190" i="1" s="1"/>
  <c r="E195" i="1"/>
  <c r="H195" i="1" s="1"/>
  <c r="E198" i="1"/>
  <c r="E204" i="1"/>
  <c r="I204" i="1" s="1"/>
  <c r="E210" i="1"/>
  <c r="F210" i="1" s="1"/>
  <c r="E212" i="1"/>
  <c r="H212" i="1" s="1"/>
  <c r="E224" i="1"/>
  <c r="F224" i="1" s="1"/>
  <c r="E30" i="1"/>
  <c r="I30" i="1" s="1"/>
  <c r="E52" i="1"/>
  <c r="F52" i="1" s="1"/>
  <c r="E57" i="1"/>
  <c r="F57" i="1" s="1"/>
  <c r="E60" i="1"/>
  <c r="H60" i="1" s="1"/>
  <c r="E77" i="1"/>
  <c r="H77" i="1" s="1"/>
  <c r="E83" i="1"/>
  <c r="I83" i="1" s="1"/>
  <c r="E88" i="1"/>
  <c r="F88" i="1" s="1"/>
  <c r="E91" i="1"/>
  <c r="F91" i="1" s="1"/>
  <c r="E105" i="1"/>
  <c r="F105" i="1" s="1"/>
  <c r="E110" i="1"/>
  <c r="F110" i="1" s="1"/>
  <c r="E117" i="1"/>
  <c r="F117" i="1" s="1"/>
  <c r="E141" i="1"/>
  <c r="F141" i="1" s="1"/>
  <c r="E142" i="1"/>
  <c r="H142" i="1" s="1"/>
  <c r="E144" i="1"/>
  <c r="F144" i="1" s="1"/>
  <c r="E154" i="1"/>
  <c r="H154" i="1" s="1"/>
  <c r="E167" i="1"/>
  <c r="H167" i="1" s="1"/>
  <c r="E169" i="1"/>
  <c r="E184" i="1"/>
  <c r="H184" i="1" s="1"/>
  <c r="E191" i="1"/>
  <c r="E205" i="1"/>
  <c r="F205" i="1" s="1"/>
  <c r="AR229" i="1"/>
  <c r="E42" i="1"/>
  <c r="E49" i="1"/>
  <c r="I49" i="1" s="1"/>
  <c r="E70" i="1"/>
  <c r="F70" i="1" s="1"/>
  <c r="E80" i="1"/>
  <c r="F80" i="1" s="1"/>
  <c r="E159" i="1"/>
  <c r="F159" i="1" s="1"/>
  <c r="E162" i="1"/>
  <c r="F162" i="1" s="1"/>
  <c r="E179" i="1"/>
  <c r="I179" i="1" s="1"/>
  <c r="E193" i="1"/>
  <c r="H193" i="1" s="1"/>
  <c r="E196" i="1"/>
  <c r="AP229" i="1"/>
  <c r="E72" i="1"/>
  <c r="I72" i="1" s="1"/>
  <c r="E95" i="1"/>
  <c r="G95" i="1" s="1"/>
  <c r="E106" i="1"/>
  <c r="E109" i="1"/>
  <c r="E113" i="1"/>
  <c r="I113" i="1" s="1"/>
  <c r="E127" i="1"/>
  <c r="F127" i="1" s="1"/>
  <c r="E135" i="1"/>
  <c r="G135" i="1" s="1"/>
  <c r="E153" i="1"/>
  <c r="E174" i="1"/>
  <c r="AN229" i="1"/>
  <c r="E27" i="1"/>
  <c r="H27" i="1" s="1"/>
  <c r="E31" i="1"/>
  <c r="E79" i="1"/>
  <c r="H79" i="1" s="1"/>
  <c r="E94" i="1"/>
  <c r="H94" i="1" s="1"/>
  <c r="E98" i="1"/>
  <c r="E99" i="1"/>
  <c r="I99" i="1" s="1"/>
  <c r="E100" i="1"/>
  <c r="E124" i="1"/>
  <c r="I124" i="1" s="1"/>
  <c r="E149" i="1"/>
  <c r="E152" i="1"/>
  <c r="E180" i="1"/>
  <c r="E186" i="1"/>
  <c r="F186" i="1" s="1"/>
  <c r="E197" i="1"/>
  <c r="H197" i="1" s="1"/>
  <c r="E203" i="1"/>
  <c r="AL229" i="1"/>
  <c r="E26" i="1"/>
  <c r="H26" i="1" s="1"/>
  <c r="E50" i="1"/>
  <c r="E67" i="1"/>
  <c r="I67" i="1" s="1"/>
  <c r="E86" i="1"/>
  <c r="E96" i="1"/>
  <c r="F96" i="1" s="1"/>
  <c r="E97" i="1"/>
  <c r="F97" i="1" s="1"/>
  <c r="I97" i="1"/>
  <c r="E131" i="1"/>
  <c r="F131" i="1" s="1"/>
  <c r="E138" i="1"/>
  <c r="F138" i="1" s="1"/>
  <c r="E143" i="1"/>
  <c r="F143" i="1" s="1"/>
  <c r="E181" i="1"/>
  <c r="F181" i="1" s="1"/>
  <c r="E182" i="1"/>
  <c r="H182" i="1" s="1"/>
  <c r="E213" i="1"/>
  <c r="I213" i="1" s="1"/>
  <c r="E217" i="1"/>
  <c r="I217" i="1" s="1"/>
  <c r="E226" i="1"/>
  <c r="F226" i="1" s="1"/>
  <c r="E53" i="1"/>
  <c r="I53" i="1" s="1"/>
  <c r="E58" i="1"/>
  <c r="F58" i="1" s="1"/>
  <c r="E76" i="1"/>
  <c r="F76" i="1" s="1"/>
  <c r="E78" i="1"/>
  <c r="H78" i="1" s="1"/>
  <c r="E90" i="1"/>
  <c r="E121" i="1"/>
  <c r="E122" i="1"/>
  <c r="F122" i="1" s="1"/>
  <c r="E128" i="1"/>
  <c r="F128" i="1" s="1"/>
  <c r="E130" i="1"/>
  <c r="I130" i="1" s="1"/>
  <c r="E165" i="1"/>
  <c r="I165" i="1" s="1"/>
  <c r="E168" i="1"/>
  <c r="F168" i="1" s="1"/>
  <c r="E192" i="1"/>
  <c r="F192" i="1" s="1"/>
  <c r="E202" i="1"/>
  <c r="F202" i="1" s="1"/>
  <c r="E207" i="1"/>
  <c r="I207" i="1" s="1"/>
  <c r="E209" i="1"/>
  <c r="E221" i="1"/>
  <c r="H221" i="1" s="1"/>
  <c r="E29" i="1"/>
  <c r="E32" i="1"/>
  <c r="E36" i="1"/>
  <c r="I36" i="1" s="1"/>
  <c r="E48" i="1"/>
  <c r="F48" i="1" s="1"/>
  <c r="E71" i="1"/>
  <c r="F71" i="1" s="1"/>
  <c r="E74" i="1"/>
  <c r="I74" i="1" s="1"/>
  <c r="E104" i="1"/>
  <c r="F104" i="1" s="1"/>
  <c r="E108" i="1"/>
  <c r="H108" i="1" s="1"/>
  <c r="E115" i="1"/>
  <c r="E147" i="1"/>
  <c r="F147" i="1" s="1"/>
  <c r="E171" i="1"/>
  <c r="E172" i="1"/>
  <c r="H172" i="1" s="1"/>
  <c r="E175" i="1"/>
  <c r="G175" i="1" s="1"/>
  <c r="E189" i="1"/>
  <c r="E194" i="1"/>
  <c r="H194" i="1" s="1"/>
  <c r="E200" i="1"/>
  <c r="H200" i="1" s="1"/>
  <c r="E208" i="1"/>
  <c r="E216" i="1"/>
  <c r="G216" i="1" s="1"/>
  <c r="E220" i="1"/>
  <c r="G220" i="1" s="1"/>
  <c r="E225" i="1"/>
  <c r="F225" i="1" s="1"/>
  <c r="E227" i="1"/>
  <c r="F227" i="1" s="1"/>
  <c r="E28" i="1"/>
  <c r="G28" i="1" s="1"/>
  <c r="E34" i="1"/>
  <c r="E62" i="1"/>
  <c r="F62" i="1" s="1"/>
  <c r="E81" i="1"/>
  <c r="E93" i="1"/>
  <c r="I93" i="1" s="1"/>
  <c r="E114" i="1"/>
  <c r="F114" i="1" s="1"/>
  <c r="E134" i="1"/>
  <c r="H134" i="1" s="1"/>
  <c r="E136" i="1"/>
  <c r="H136" i="1" s="1"/>
  <c r="E146" i="1"/>
  <c r="H146" i="1" s="1"/>
  <c r="E150" i="1"/>
  <c r="G150" i="1" s="1"/>
  <c r="E158" i="1"/>
  <c r="F158" i="1" s="1"/>
  <c r="E163" i="1"/>
  <c r="G163" i="1" s="1"/>
  <c r="E185" i="1"/>
  <c r="F185" i="1" s="1"/>
  <c r="E199" i="1"/>
  <c r="F199" i="1" s="1"/>
  <c r="AB229" i="1"/>
  <c r="E39" i="1"/>
  <c r="E45" i="1"/>
  <c r="H45" i="1" s="1"/>
  <c r="E46" i="1"/>
  <c r="F46" i="1" s="1"/>
  <c r="E61" i="1"/>
  <c r="H61" i="1" s="1"/>
  <c r="E64" i="1"/>
  <c r="E66" i="1"/>
  <c r="H66" i="1" s="1"/>
  <c r="E101" i="1"/>
  <c r="E123" i="1"/>
  <c r="H123" i="1" s="1"/>
  <c r="E139" i="1"/>
  <c r="G139" i="1" s="1"/>
  <c r="E156" i="1"/>
  <c r="E160" i="1"/>
  <c r="F160" i="1" s="1"/>
  <c r="E161" i="1"/>
  <c r="F161" i="1" s="1"/>
  <c r="E164" i="1"/>
  <c r="F164" i="1" s="1"/>
  <c r="I164" i="1"/>
  <c r="E176" i="1"/>
  <c r="F176" i="1" s="1"/>
  <c r="E201" i="1"/>
  <c r="F201" i="1" s="1"/>
  <c r="E215" i="1"/>
  <c r="G215" i="1" s="1"/>
  <c r="E222" i="1"/>
  <c r="G222" i="1" s="1"/>
  <c r="M102" i="1"/>
  <c r="O102" i="1" s="1"/>
  <c r="E75" i="1"/>
  <c r="F75" i="1" s="1"/>
  <c r="E33" i="1"/>
  <c r="F33" i="1" s="1"/>
  <c r="E54" i="1"/>
  <c r="G54" i="1" s="1"/>
  <c r="E55" i="1"/>
  <c r="G55" i="1" s="1"/>
  <c r="E59" i="1"/>
  <c r="I59" i="1" s="1"/>
  <c r="E68" i="1"/>
  <c r="I68" i="1" s="1"/>
  <c r="E92" i="1"/>
  <c r="E103" i="1"/>
  <c r="G103" i="1" s="1"/>
  <c r="E111" i="1"/>
  <c r="F111" i="1" s="1"/>
  <c r="E116" i="1"/>
  <c r="E125" i="1"/>
  <c r="E126" i="1"/>
  <c r="G126" i="1" s="1"/>
  <c r="E223" i="1"/>
  <c r="E214" i="1"/>
  <c r="G214" i="1" s="1"/>
  <c r="E206" i="1"/>
  <c r="F206" i="1" s="1"/>
  <c r="M173" i="1"/>
  <c r="O173" i="1" s="1"/>
  <c r="E151" i="1"/>
  <c r="I151" i="1" s="1"/>
  <c r="M93" i="1"/>
  <c r="O93" i="1" s="1"/>
  <c r="M81" i="1"/>
  <c r="O81" i="1" s="1"/>
  <c r="M34" i="1"/>
  <c r="P34" i="1" s="1"/>
  <c r="M48" i="1"/>
  <c r="P48" i="1" s="1"/>
  <c r="M190" i="1"/>
  <c r="N190" i="1" s="1"/>
  <c r="M180" i="1"/>
  <c r="P180" i="1" s="1"/>
  <c r="M119" i="1"/>
  <c r="P119" i="1" s="1"/>
  <c r="M129" i="1"/>
  <c r="M115" i="1"/>
  <c r="O115" i="1" s="1"/>
  <c r="M202" i="1"/>
  <c r="P202" i="1" s="1"/>
  <c r="M69" i="1"/>
  <c r="N69" i="1" s="1"/>
  <c r="M74" i="1"/>
  <c r="N74" i="1" s="1"/>
  <c r="M215" i="1"/>
  <c r="N215" i="1" s="1"/>
  <c r="M123" i="1"/>
  <c r="N123" i="1" s="1"/>
  <c r="M71" i="1"/>
  <c r="O71" i="1" s="1"/>
  <c r="M157" i="1"/>
  <c r="O157" i="1" s="1"/>
  <c r="N37" i="1" l="1"/>
  <c r="Q106" i="1"/>
  <c r="I227" i="1"/>
  <c r="N174" i="1"/>
  <c r="H227" i="1"/>
  <c r="Q194" i="1"/>
  <c r="Q213" i="1"/>
  <c r="N140" i="1"/>
  <c r="Q184" i="1"/>
  <c r="Q202" i="1"/>
  <c r="I107" i="1"/>
  <c r="P211" i="1"/>
  <c r="N161" i="1"/>
  <c r="Q111" i="1"/>
  <c r="N60" i="1"/>
  <c r="Q136" i="1"/>
  <c r="Q119" i="1"/>
  <c r="G119" i="1"/>
  <c r="G202" i="1"/>
  <c r="P26" i="1"/>
  <c r="I201" i="1"/>
  <c r="I220" i="1"/>
  <c r="I102" i="1"/>
  <c r="J102" i="1" s="1"/>
  <c r="O199" i="1"/>
  <c r="H102" i="1"/>
  <c r="Q208" i="1"/>
  <c r="P46" i="1"/>
  <c r="O105" i="1"/>
  <c r="I199" i="1"/>
  <c r="G122" i="1"/>
  <c r="I78" i="1"/>
  <c r="H58" i="1"/>
  <c r="G110" i="1"/>
  <c r="I57" i="1"/>
  <c r="F170" i="1"/>
  <c r="F35" i="1"/>
  <c r="G157" i="1"/>
  <c r="P175" i="1"/>
  <c r="H122" i="1"/>
  <c r="I58" i="1"/>
  <c r="Q175" i="1"/>
  <c r="Q34" i="1"/>
  <c r="G185" i="1"/>
  <c r="I122" i="1"/>
  <c r="N225" i="1"/>
  <c r="O209" i="1"/>
  <c r="F178" i="1"/>
  <c r="Q225" i="1"/>
  <c r="P168" i="1"/>
  <c r="P36" i="1"/>
  <c r="P69" i="1"/>
  <c r="H160" i="1"/>
  <c r="F123" i="1"/>
  <c r="G199" i="1"/>
  <c r="O34" i="1"/>
  <c r="H33" i="1"/>
  <c r="I222" i="1"/>
  <c r="H199" i="1"/>
  <c r="J199" i="1" s="1"/>
  <c r="H93" i="1"/>
  <c r="G227" i="1"/>
  <c r="J227" i="1" s="1"/>
  <c r="T227" i="1" s="1"/>
  <c r="I94" i="1"/>
  <c r="G162" i="1"/>
  <c r="I52" i="1"/>
  <c r="G187" i="1"/>
  <c r="Q58" i="1"/>
  <c r="P225" i="1"/>
  <c r="Q217" i="1"/>
  <c r="Q209" i="1"/>
  <c r="P207" i="1"/>
  <c r="Q174" i="1"/>
  <c r="R174" i="1" s="1"/>
  <c r="Q161" i="1"/>
  <c r="Q140" i="1"/>
  <c r="R140" i="1" s="1"/>
  <c r="P179" i="1"/>
  <c r="O26" i="1"/>
  <c r="Q82" i="1"/>
  <c r="P92" i="1"/>
  <c r="Q49" i="1"/>
  <c r="N36" i="1"/>
  <c r="O192" i="1"/>
  <c r="P98" i="1"/>
  <c r="Q185" i="1"/>
  <c r="Q201" i="1"/>
  <c r="Q92" i="1"/>
  <c r="Q192" i="1"/>
  <c r="O106" i="1"/>
  <c r="N86" i="1"/>
  <c r="P213" i="1"/>
  <c r="O69" i="1"/>
  <c r="N34" i="1"/>
  <c r="I95" i="1"/>
  <c r="H52" i="1"/>
  <c r="I212" i="1"/>
  <c r="I51" i="1"/>
  <c r="H89" i="1"/>
  <c r="P217" i="1"/>
  <c r="P209" i="1"/>
  <c r="Q60" i="1"/>
  <c r="Q37" i="1"/>
  <c r="P174" i="1"/>
  <c r="P161" i="1"/>
  <c r="P140" i="1"/>
  <c r="Q169" i="1"/>
  <c r="O92" i="1"/>
  <c r="O201" i="1"/>
  <c r="H215" i="1"/>
  <c r="I176" i="1"/>
  <c r="J176" i="1" s="1"/>
  <c r="T176" i="1" s="1"/>
  <c r="I161" i="1"/>
  <c r="J161" i="1" s="1"/>
  <c r="T161" i="1" s="1"/>
  <c r="H185" i="1"/>
  <c r="H147" i="1"/>
  <c r="F108" i="1"/>
  <c r="H202" i="1"/>
  <c r="G96" i="1"/>
  <c r="G80" i="1"/>
  <c r="F154" i="1"/>
  <c r="G144" i="1"/>
  <c r="G91" i="1"/>
  <c r="I178" i="1"/>
  <c r="I170" i="1"/>
  <c r="I148" i="1"/>
  <c r="I89" i="1"/>
  <c r="N58" i="1"/>
  <c r="Q207" i="1"/>
  <c r="Q179" i="1"/>
  <c r="O100" i="1"/>
  <c r="N80" i="1"/>
  <c r="P90" i="1"/>
  <c r="Q181" i="1"/>
  <c r="N91" i="1"/>
  <c r="Q113" i="1"/>
  <c r="Q118" i="1"/>
  <c r="Q211" i="1"/>
  <c r="Q139" i="1"/>
  <c r="Q87" i="1"/>
  <c r="O171" i="1"/>
  <c r="P97" i="1"/>
  <c r="Q69" i="1"/>
  <c r="I215" i="1"/>
  <c r="I147" i="1"/>
  <c r="I108" i="1"/>
  <c r="H96" i="1"/>
  <c r="I154" i="1"/>
  <c r="H144" i="1"/>
  <c r="J144" i="1" s="1"/>
  <c r="H57" i="1"/>
  <c r="J57" i="1" s="1"/>
  <c r="H51" i="1"/>
  <c r="I140" i="1"/>
  <c r="N64" i="1"/>
  <c r="O58" i="1"/>
  <c r="R58" i="1" s="1"/>
  <c r="V58" i="1" s="1"/>
  <c r="Q124" i="1"/>
  <c r="P72" i="1"/>
  <c r="Q222" i="1"/>
  <c r="P80" i="1"/>
  <c r="Q54" i="1"/>
  <c r="O175" i="1"/>
  <c r="R175" i="1" s="1"/>
  <c r="Q90" i="1"/>
  <c r="N82" i="1"/>
  <c r="N66" i="1"/>
  <c r="Q191" i="1"/>
  <c r="Q144" i="1"/>
  <c r="P111" i="1"/>
  <c r="N106" i="1"/>
  <c r="O35" i="1"/>
  <c r="Q56" i="1"/>
  <c r="I144" i="1"/>
  <c r="Q80" i="1"/>
  <c r="R26" i="1"/>
  <c r="U26" i="1" s="1"/>
  <c r="AK26" i="1" s="1"/>
  <c r="Q178" i="1"/>
  <c r="F5" i="1"/>
  <c r="H5" i="1" s="1"/>
  <c r="F8" i="1"/>
  <c r="H8" i="1" s="1"/>
  <c r="G7" i="1"/>
  <c r="H206" i="1"/>
  <c r="H59" i="1"/>
  <c r="Q102" i="1"/>
  <c r="G146" i="1"/>
  <c r="G134" i="1"/>
  <c r="G114" i="1"/>
  <c r="G104" i="1"/>
  <c r="H71" i="1"/>
  <c r="H192" i="1"/>
  <c r="F217" i="1"/>
  <c r="F79" i="1"/>
  <c r="F142" i="1"/>
  <c r="G69" i="1"/>
  <c r="H44" i="1"/>
  <c r="F177" i="1"/>
  <c r="I65" i="1"/>
  <c r="F87" i="1"/>
  <c r="P31" i="1"/>
  <c r="P94" i="1"/>
  <c r="P204" i="1"/>
  <c r="O117" i="1"/>
  <c r="Q203" i="1"/>
  <c r="O172" i="1"/>
  <c r="N141" i="1"/>
  <c r="Q40" i="1"/>
  <c r="P131" i="1"/>
  <c r="O210" i="1"/>
  <c r="P130" i="1"/>
  <c r="P121" i="1"/>
  <c r="P33" i="1"/>
  <c r="N182" i="1"/>
  <c r="O75" i="1"/>
  <c r="O190" i="1"/>
  <c r="Q81" i="1"/>
  <c r="I126" i="1"/>
  <c r="I111" i="1"/>
  <c r="I54" i="1"/>
  <c r="F215" i="1"/>
  <c r="G201" i="1"/>
  <c r="G176" i="1"/>
  <c r="G164" i="1"/>
  <c r="G161" i="1"/>
  <c r="G46" i="1"/>
  <c r="F163" i="1"/>
  <c r="I146" i="1"/>
  <c r="I134" i="1"/>
  <c r="H114" i="1"/>
  <c r="F216" i="1"/>
  <c r="I194" i="1"/>
  <c r="I71" i="1"/>
  <c r="H48" i="1"/>
  <c r="I202" i="1"/>
  <c r="I192" i="1"/>
  <c r="H168" i="1"/>
  <c r="I182" i="1"/>
  <c r="I96" i="1"/>
  <c r="J96" i="1" s="1"/>
  <c r="T96" i="1" s="1"/>
  <c r="I135" i="1"/>
  <c r="I193" i="1"/>
  <c r="G205" i="1"/>
  <c r="G117" i="1"/>
  <c r="G105" i="1"/>
  <c r="G88" i="1"/>
  <c r="I60" i="1"/>
  <c r="G210" i="1"/>
  <c r="I195" i="1"/>
  <c r="G148" i="1"/>
  <c r="I44" i="1"/>
  <c r="I40" i="1"/>
  <c r="F51" i="1"/>
  <c r="F38" i="1"/>
  <c r="I137" i="1"/>
  <c r="F120" i="1"/>
  <c r="I87" i="1"/>
  <c r="G41" i="1"/>
  <c r="N212" i="1"/>
  <c r="Q96" i="1"/>
  <c r="Q27" i="1"/>
  <c r="P164" i="1"/>
  <c r="Q134" i="1"/>
  <c r="Q94" i="1"/>
  <c r="O79" i="1"/>
  <c r="Q204" i="1"/>
  <c r="P117" i="1"/>
  <c r="P110" i="1"/>
  <c r="Q83" i="1"/>
  <c r="Q172" i="1"/>
  <c r="N155" i="1"/>
  <c r="Q141" i="1"/>
  <c r="Q112" i="1"/>
  <c r="Q131" i="1"/>
  <c r="Q46" i="1"/>
  <c r="O44" i="1"/>
  <c r="P210" i="1"/>
  <c r="P196" i="1"/>
  <c r="O132" i="1"/>
  <c r="O159" i="1"/>
  <c r="Q137" i="1"/>
  <c r="Q121" i="1"/>
  <c r="N116" i="1"/>
  <c r="O113" i="1"/>
  <c r="O118" i="1"/>
  <c r="Q38" i="1"/>
  <c r="O128" i="1"/>
  <c r="Q68" i="1"/>
  <c r="Q95" i="1"/>
  <c r="P86" i="1"/>
  <c r="Q75" i="1"/>
  <c r="P67" i="1"/>
  <c r="Q171" i="1"/>
  <c r="P51" i="1"/>
  <c r="H201" i="1"/>
  <c r="H176" i="1"/>
  <c r="H164" i="1"/>
  <c r="H161" i="1"/>
  <c r="I114" i="1"/>
  <c r="I48" i="1"/>
  <c r="I168" i="1"/>
  <c r="H148" i="1"/>
  <c r="I38" i="1"/>
  <c r="Q212" i="1"/>
  <c r="Q117" i="1"/>
  <c r="Q110" i="1"/>
  <c r="Q210" i="1"/>
  <c r="Q196" i="1"/>
  <c r="Q116" i="1"/>
  <c r="P113" i="1"/>
  <c r="P118" i="1"/>
  <c r="Q128" i="1"/>
  <c r="Q67" i="1"/>
  <c r="O213" i="1"/>
  <c r="R213" i="1" s="1"/>
  <c r="N146" i="1"/>
  <c r="Q51" i="1"/>
  <c r="Q29" i="1"/>
  <c r="R34" i="1"/>
  <c r="V34" i="1" s="1"/>
  <c r="C8" i="1"/>
  <c r="J202" i="1"/>
  <c r="I186" i="1"/>
  <c r="H135" i="1"/>
  <c r="I127" i="1"/>
  <c r="H95" i="1"/>
  <c r="I224" i="1"/>
  <c r="I133" i="1"/>
  <c r="H188" i="1"/>
  <c r="I166" i="1"/>
  <c r="H137" i="1"/>
  <c r="P134" i="1"/>
  <c r="Q153" i="1"/>
  <c r="Q88" i="1"/>
  <c r="P70" i="1"/>
  <c r="Q62" i="1"/>
  <c r="P203" i="1"/>
  <c r="P40" i="1"/>
  <c r="P181" i="1"/>
  <c r="P169" i="1"/>
  <c r="P49" i="1"/>
  <c r="R106" i="1"/>
  <c r="P95" i="1"/>
  <c r="I188" i="1"/>
  <c r="I1" i="1"/>
  <c r="B8" i="1"/>
  <c r="D8" i="1" s="1"/>
  <c r="B5" i="1"/>
  <c r="D5" i="1" s="1"/>
  <c r="I55" i="1"/>
  <c r="I160" i="1"/>
  <c r="F45" i="1"/>
  <c r="H163" i="1"/>
  <c r="I62" i="1"/>
  <c r="H216" i="1"/>
  <c r="I200" i="1"/>
  <c r="G108" i="1"/>
  <c r="H104" i="1"/>
  <c r="I221" i="1"/>
  <c r="H213" i="1"/>
  <c r="I181" i="1"/>
  <c r="F197" i="1"/>
  <c r="G186" i="1"/>
  <c r="I27" i="1"/>
  <c r="F135" i="1"/>
  <c r="G127" i="1"/>
  <c r="F95" i="1"/>
  <c r="G159" i="1"/>
  <c r="G70" i="1"/>
  <c r="F184" i="1"/>
  <c r="I142" i="1"/>
  <c r="H110" i="1"/>
  <c r="H105" i="1"/>
  <c r="H91" i="1"/>
  <c r="H88" i="1"/>
  <c r="I77" i="1"/>
  <c r="G224" i="1"/>
  <c r="F190" i="1"/>
  <c r="G170" i="1"/>
  <c r="I177" i="1"/>
  <c r="H157" i="1"/>
  <c r="F145" i="1"/>
  <c r="G133" i="1"/>
  <c r="I73" i="1"/>
  <c r="G38" i="1"/>
  <c r="F188" i="1"/>
  <c r="G166" i="1"/>
  <c r="F137" i="1"/>
  <c r="I120" i="1"/>
  <c r="H119" i="1"/>
  <c r="J119" i="1" s="1"/>
  <c r="G85" i="1"/>
  <c r="Q31" i="1"/>
  <c r="P30" i="1"/>
  <c r="Q164" i="1"/>
  <c r="N134" i="1"/>
  <c r="Q72" i="1"/>
  <c r="Q168" i="1"/>
  <c r="N154" i="1"/>
  <c r="O153" i="1"/>
  <c r="N133" i="1"/>
  <c r="O88" i="1"/>
  <c r="N70" i="1"/>
  <c r="O62" i="1"/>
  <c r="O60" i="1"/>
  <c r="R60" i="1" s="1"/>
  <c r="N203" i="1"/>
  <c r="O170" i="1"/>
  <c r="O141" i="1"/>
  <c r="R141" i="1" s="1"/>
  <c r="U141" i="1" s="1"/>
  <c r="AK141" i="1" s="1"/>
  <c r="O104" i="1"/>
  <c r="N40" i="1"/>
  <c r="Q126" i="1"/>
  <c r="Q44" i="1"/>
  <c r="N181" i="1"/>
  <c r="N114" i="1"/>
  <c r="N78" i="1"/>
  <c r="N55" i="1"/>
  <c r="N32" i="1"/>
  <c r="Q138" i="1"/>
  <c r="Q130" i="1"/>
  <c r="Q105" i="1"/>
  <c r="O57" i="1"/>
  <c r="N169" i="1"/>
  <c r="N49" i="1"/>
  <c r="R49" i="1" s="1"/>
  <c r="P182" i="1"/>
  <c r="Q149" i="1"/>
  <c r="Q98" i="1"/>
  <c r="O85" i="1"/>
  <c r="O187" i="1"/>
  <c r="N95" i="1"/>
  <c r="Q35" i="1"/>
  <c r="P146" i="1"/>
  <c r="N107" i="1"/>
  <c r="O39" i="1"/>
  <c r="Q190" i="1"/>
  <c r="A3" i="1"/>
  <c r="I214" i="1"/>
  <c r="B7" i="1"/>
  <c r="D7" i="1" s="1"/>
  <c r="H111" i="1"/>
  <c r="H75" i="1"/>
  <c r="F61" i="1"/>
  <c r="G45" i="1"/>
  <c r="I216" i="1"/>
  <c r="G147" i="1"/>
  <c r="J147" i="1" s="1"/>
  <c r="T147" i="1" s="1"/>
  <c r="I104" i="1"/>
  <c r="F74" i="1"/>
  <c r="G71" i="1"/>
  <c r="G192" i="1"/>
  <c r="G168" i="1"/>
  <c r="G58" i="1"/>
  <c r="J58" i="1" s="1"/>
  <c r="I226" i="1"/>
  <c r="I138" i="1"/>
  <c r="F26" i="1"/>
  <c r="I197" i="1"/>
  <c r="H186" i="1"/>
  <c r="F94" i="1"/>
  <c r="H127" i="1"/>
  <c r="I167" i="1"/>
  <c r="G141" i="1"/>
  <c r="I110" i="1"/>
  <c r="I105" i="1"/>
  <c r="I91" i="1"/>
  <c r="I88" i="1"/>
  <c r="F60" i="1"/>
  <c r="G57" i="1"/>
  <c r="H224" i="1"/>
  <c r="F212" i="1"/>
  <c r="I190" i="1"/>
  <c r="G112" i="1"/>
  <c r="G56" i="1"/>
  <c r="G44" i="1"/>
  <c r="F40" i="1"/>
  <c r="I157" i="1"/>
  <c r="I145" i="1"/>
  <c r="H133" i="1"/>
  <c r="H107" i="1"/>
  <c r="F65" i="1"/>
  <c r="H166" i="1"/>
  <c r="F140" i="1"/>
  <c r="I119" i="1"/>
  <c r="G89" i="1"/>
  <c r="N96" i="1"/>
  <c r="Q30" i="1"/>
  <c r="P27" i="1"/>
  <c r="N124" i="1"/>
  <c r="O94" i="1"/>
  <c r="R94" i="1" s="1"/>
  <c r="Q154" i="1"/>
  <c r="P153" i="1"/>
  <c r="Q133" i="1"/>
  <c r="O110" i="1"/>
  <c r="P88" i="1"/>
  <c r="N83" i="1"/>
  <c r="P62" i="1"/>
  <c r="O179" i="1"/>
  <c r="R179" i="1" s="1"/>
  <c r="Q104" i="1"/>
  <c r="Q142" i="1"/>
  <c r="Q103" i="1"/>
  <c r="O90" i="1"/>
  <c r="N196" i="1"/>
  <c r="R196" i="1" s="1"/>
  <c r="Q32" i="1"/>
  <c r="Q224" i="1"/>
  <c r="O191" i="1"/>
  <c r="P137" i="1"/>
  <c r="Q127" i="1"/>
  <c r="O121" i="1"/>
  <c r="Q57" i="1"/>
  <c r="N33" i="1"/>
  <c r="Q198" i="1"/>
  <c r="O38" i="1"/>
  <c r="P144" i="1"/>
  <c r="N128" i="1"/>
  <c r="Q85" i="1"/>
  <c r="O68" i="1"/>
  <c r="Q42" i="1"/>
  <c r="N211" i="1"/>
  <c r="Q187" i="1"/>
  <c r="O185" i="1"/>
  <c r="Q166" i="1"/>
  <c r="O87" i="1"/>
  <c r="N75" i="1"/>
  <c r="O178" i="1"/>
  <c r="P107" i="1"/>
  <c r="N97" i="1"/>
  <c r="Q39" i="1"/>
  <c r="O29" i="1"/>
  <c r="P197" i="1"/>
  <c r="Q197" i="1"/>
  <c r="N71" i="1"/>
  <c r="Q71" i="1"/>
  <c r="P71" i="1"/>
  <c r="N119" i="1"/>
  <c r="O119" i="1"/>
  <c r="N93" i="1"/>
  <c r="Q93" i="1"/>
  <c r="P93" i="1"/>
  <c r="I171" i="1"/>
  <c r="F171" i="1"/>
  <c r="G121" i="1"/>
  <c r="F121" i="1"/>
  <c r="I121" i="1"/>
  <c r="H121" i="1"/>
  <c r="O162" i="1"/>
  <c r="P162" i="1"/>
  <c r="N162" i="1"/>
  <c r="Q162" i="1"/>
  <c r="O216" i="1"/>
  <c r="N216" i="1"/>
  <c r="P216" i="1"/>
  <c r="Q216" i="1"/>
  <c r="O52" i="1"/>
  <c r="P52" i="1"/>
  <c r="N52" i="1"/>
  <c r="Q52" i="1"/>
  <c r="P74" i="1"/>
  <c r="O215" i="1"/>
  <c r="R69" i="1"/>
  <c r="U69" i="1" s="1"/>
  <c r="G92" i="1"/>
  <c r="I92" i="1"/>
  <c r="H92" i="1"/>
  <c r="F92" i="1"/>
  <c r="G156" i="1"/>
  <c r="I156" i="1"/>
  <c r="F101" i="1"/>
  <c r="I101" i="1"/>
  <c r="H101" i="1"/>
  <c r="G101" i="1"/>
  <c r="F180" i="1"/>
  <c r="H180" i="1"/>
  <c r="G180" i="1"/>
  <c r="I180" i="1"/>
  <c r="N221" i="1"/>
  <c r="Q221" i="1"/>
  <c r="O221" i="1"/>
  <c r="N115" i="1"/>
  <c r="Q115" i="1"/>
  <c r="H223" i="1"/>
  <c r="G223" i="1"/>
  <c r="F223" i="1"/>
  <c r="F116" i="1"/>
  <c r="I116" i="1"/>
  <c r="H116" i="1"/>
  <c r="G116" i="1"/>
  <c r="F64" i="1"/>
  <c r="H64" i="1"/>
  <c r="I64" i="1"/>
  <c r="G34" i="1"/>
  <c r="I34" i="1"/>
  <c r="H34" i="1"/>
  <c r="H209" i="1"/>
  <c r="I209" i="1"/>
  <c r="O147" i="1"/>
  <c r="N147" i="1"/>
  <c r="P147" i="1"/>
  <c r="Q147" i="1"/>
  <c r="O28" i="1"/>
  <c r="N28" i="1"/>
  <c r="P28" i="1"/>
  <c r="Q28" i="1"/>
  <c r="O65" i="1"/>
  <c r="N65" i="1"/>
  <c r="P65" i="1"/>
  <c r="Q65" i="1"/>
  <c r="O108" i="1"/>
  <c r="N108" i="1"/>
  <c r="P108" i="1"/>
  <c r="Q108" i="1"/>
  <c r="N48" i="1"/>
  <c r="Q74" i="1"/>
  <c r="Q129" i="1"/>
  <c r="P129" i="1"/>
  <c r="F151" i="1"/>
  <c r="H151" i="1"/>
  <c r="G151" i="1"/>
  <c r="F81" i="1"/>
  <c r="H81" i="1"/>
  <c r="G81" i="1"/>
  <c r="I81" i="1"/>
  <c r="H169" i="1"/>
  <c r="I169" i="1"/>
  <c r="F169" i="1"/>
  <c r="O206" i="1"/>
  <c r="N206" i="1"/>
  <c r="P206" i="1"/>
  <c r="Q206" i="1"/>
  <c r="N176" i="1"/>
  <c r="Q176" i="1"/>
  <c r="O176" i="1"/>
  <c r="P143" i="1"/>
  <c r="Q143" i="1"/>
  <c r="G125" i="1"/>
  <c r="I125" i="1"/>
  <c r="F189" i="1"/>
  <c r="H189" i="1"/>
  <c r="G189" i="1"/>
  <c r="I189" i="1"/>
  <c r="H115" i="1"/>
  <c r="G115" i="1"/>
  <c r="I115" i="1"/>
  <c r="F115" i="1"/>
  <c r="H82" i="1"/>
  <c r="I82" i="1"/>
  <c r="F82" i="1"/>
  <c r="O89" i="1"/>
  <c r="N89" i="1"/>
  <c r="P89" i="1"/>
  <c r="Q89" i="1"/>
  <c r="P223" i="1"/>
  <c r="Q223" i="1"/>
  <c r="P157" i="1"/>
  <c r="I223" i="1"/>
  <c r="N102" i="1"/>
  <c r="P102" i="1"/>
  <c r="F39" i="1"/>
  <c r="I39" i="1"/>
  <c r="F36" i="1"/>
  <c r="H36" i="1"/>
  <c r="G36" i="1"/>
  <c r="H196" i="1"/>
  <c r="I196" i="1"/>
  <c r="F196" i="1"/>
  <c r="G179" i="1"/>
  <c r="F179" i="1"/>
  <c r="H179" i="1"/>
  <c r="G173" i="1"/>
  <c r="F173" i="1"/>
  <c r="H173" i="1"/>
  <c r="G63" i="1"/>
  <c r="F63" i="1"/>
  <c r="H63" i="1"/>
  <c r="O226" i="1"/>
  <c r="N226" i="1"/>
  <c r="P226" i="1"/>
  <c r="O165" i="1"/>
  <c r="P165" i="1"/>
  <c r="N165" i="1"/>
  <c r="Q165" i="1"/>
  <c r="P188" i="1"/>
  <c r="Q188" i="1"/>
  <c r="N61" i="1"/>
  <c r="Q61" i="1"/>
  <c r="O61" i="1"/>
  <c r="G3" i="1"/>
  <c r="B4" i="1"/>
  <c r="G8" i="1"/>
  <c r="G5" i="1"/>
  <c r="F7" i="1"/>
  <c r="H7" i="1" s="1"/>
  <c r="F4" i="1"/>
  <c r="C6" i="1"/>
  <c r="D6" i="1" s="1"/>
  <c r="G6" i="1"/>
  <c r="H6" i="1" s="1"/>
  <c r="I206" i="1"/>
  <c r="I33" i="1"/>
  <c r="G123" i="1"/>
  <c r="G61" i="1"/>
  <c r="H46" i="1"/>
  <c r="I45" i="1"/>
  <c r="I185" i="1"/>
  <c r="I163" i="1"/>
  <c r="J108" i="1"/>
  <c r="T108" i="1" s="1"/>
  <c r="R46" i="1"/>
  <c r="F68" i="1"/>
  <c r="H68" i="1"/>
  <c r="F66" i="1"/>
  <c r="I66" i="1"/>
  <c r="G93" i="1"/>
  <c r="F93" i="1"/>
  <c r="G194" i="1"/>
  <c r="F194" i="1"/>
  <c r="F90" i="1"/>
  <c r="H90" i="1"/>
  <c r="G90" i="1"/>
  <c r="H153" i="1"/>
  <c r="I153" i="1"/>
  <c r="F153" i="1"/>
  <c r="H106" i="1"/>
  <c r="I106" i="1"/>
  <c r="F106" i="1"/>
  <c r="G155" i="1"/>
  <c r="F155" i="1"/>
  <c r="H155" i="1"/>
  <c r="G47" i="1"/>
  <c r="F47" i="1"/>
  <c r="H47" i="1"/>
  <c r="G118" i="1"/>
  <c r="F118" i="1"/>
  <c r="H118" i="1"/>
  <c r="P218" i="1"/>
  <c r="Q218" i="1"/>
  <c r="O195" i="1"/>
  <c r="N195" i="1"/>
  <c r="P195" i="1"/>
  <c r="P186" i="1"/>
  <c r="Q186" i="1"/>
  <c r="O125" i="1"/>
  <c r="N125" i="1"/>
  <c r="P125" i="1"/>
  <c r="I123" i="1"/>
  <c r="I61" i="1"/>
  <c r="I46" i="1"/>
  <c r="J114" i="1"/>
  <c r="S114" i="1" s="1"/>
  <c r="R217" i="1"/>
  <c r="U217" i="1" s="1"/>
  <c r="AE217" i="1" s="1"/>
  <c r="F59" i="1"/>
  <c r="G59" i="1"/>
  <c r="G208" i="1"/>
  <c r="I208" i="1"/>
  <c r="H74" i="1"/>
  <c r="G74" i="1"/>
  <c r="I29" i="1"/>
  <c r="F29" i="1"/>
  <c r="F53" i="1"/>
  <c r="H53" i="1"/>
  <c r="G53" i="1"/>
  <c r="G213" i="1"/>
  <c r="F213" i="1"/>
  <c r="F86" i="1"/>
  <c r="H86" i="1"/>
  <c r="G86" i="1"/>
  <c r="I86" i="1"/>
  <c r="F152" i="1"/>
  <c r="H152" i="1"/>
  <c r="G152" i="1"/>
  <c r="I152" i="1"/>
  <c r="H31" i="1"/>
  <c r="I31" i="1"/>
  <c r="F31" i="1"/>
  <c r="G72" i="1"/>
  <c r="F72" i="1"/>
  <c r="H72" i="1"/>
  <c r="G132" i="1"/>
  <c r="F132" i="1"/>
  <c r="H132" i="1"/>
  <c r="G129" i="1"/>
  <c r="F129" i="1"/>
  <c r="H129" i="1"/>
  <c r="O120" i="1"/>
  <c r="N120" i="1"/>
  <c r="P120" i="1"/>
  <c r="O41" i="1"/>
  <c r="N41" i="1"/>
  <c r="P41" i="1"/>
  <c r="Q220" i="1"/>
  <c r="O220" i="1"/>
  <c r="O135" i="1"/>
  <c r="N135" i="1"/>
  <c r="P135" i="1"/>
  <c r="P77" i="1"/>
  <c r="Q77" i="1"/>
  <c r="O45" i="1"/>
  <c r="N45" i="1"/>
  <c r="P45" i="1"/>
  <c r="O160" i="1"/>
  <c r="N160" i="1"/>
  <c r="P160" i="1"/>
  <c r="P183" i="1"/>
  <c r="Q183" i="1"/>
  <c r="N148" i="1"/>
  <c r="Q148" i="1"/>
  <c r="O148" i="1"/>
  <c r="O219" i="1"/>
  <c r="P219" i="1"/>
  <c r="N219" i="1"/>
  <c r="Q219" i="1"/>
  <c r="O99" i="1"/>
  <c r="N99" i="1"/>
  <c r="P99" i="1"/>
  <c r="O167" i="1"/>
  <c r="P167" i="1"/>
  <c r="N167" i="1"/>
  <c r="Q167" i="1"/>
  <c r="N200" i="1"/>
  <c r="Q200" i="1"/>
  <c r="O200" i="1"/>
  <c r="J122" i="1"/>
  <c r="T122" i="1" s="1"/>
  <c r="I90" i="1"/>
  <c r="I76" i="1"/>
  <c r="I155" i="1"/>
  <c r="I118" i="1"/>
  <c r="Q195" i="1"/>
  <c r="J157" i="1"/>
  <c r="O144" i="1"/>
  <c r="R144" i="1" s="1"/>
  <c r="V144" i="1" s="1"/>
  <c r="O111" i="1"/>
  <c r="R111" i="1" s="1"/>
  <c r="O98" i="1"/>
  <c r="Q205" i="1"/>
  <c r="O67" i="1"/>
  <c r="Q193" i="1"/>
  <c r="O51" i="1"/>
  <c r="R51" i="1" s="1"/>
  <c r="I26" i="1"/>
  <c r="I79" i="1"/>
  <c r="H162" i="1"/>
  <c r="H159" i="1"/>
  <c r="H80" i="1"/>
  <c r="H70" i="1"/>
  <c r="H205" i="1"/>
  <c r="I184" i="1"/>
  <c r="G142" i="1"/>
  <c r="H141" i="1"/>
  <c r="H117" i="1"/>
  <c r="G60" i="1"/>
  <c r="G212" i="1"/>
  <c r="H210" i="1"/>
  <c r="G190" i="1"/>
  <c r="H187" i="1"/>
  <c r="H112" i="1"/>
  <c r="H69" i="1"/>
  <c r="H56" i="1"/>
  <c r="I35" i="1"/>
  <c r="G177" i="1"/>
  <c r="G145" i="1"/>
  <c r="J145" i="1" s="1"/>
  <c r="G140" i="1"/>
  <c r="G120" i="1"/>
  <c r="G87" i="1"/>
  <c r="H85" i="1"/>
  <c r="H41" i="1"/>
  <c r="O212" i="1"/>
  <c r="R212" i="1" s="1"/>
  <c r="Q64" i="1"/>
  <c r="R134" i="1"/>
  <c r="U134" i="1" s="1"/>
  <c r="AE134" i="1" s="1"/>
  <c r="O124" i="1"/>
  <c r="R124" i="1" s="1"/>
  <c r="O154" i="1"/>
  <c r="O133" i="1"/>
  <c r="O83" i="1"/>
  <c r="R83" i="1" s="1"/>
  <c r="O37" i="1"/>
  <c r="R37" i="1" s="1"/>
  <c r="Q170" i="1"/>
  <c r="P155" i="1"/>
  <c r="Q100" i="1"/>
  <c r="O82" i="1"/>
  <c r="Q132" i="1"/>
  <c r="P114" i="1"/>
  <c r="P91" i="1"/>
  <c r="P78" i="1"/>
  <c r="P66" i="1"/>
  <c r="P55" i="1"/>
  <c r="O32" i="1"/>
  <c r="Q159" i="1"/>
  <c r="O116" i="1"/>
  <c r="J201" i="1"/>
  <c r="T201" i="1" s="1"/>
  <c r="I150" i="1"/>
  <c r="G200" i="1"/>
  <c r="G48" i="1"/>
  <c r="J48" i="1" s="1"/>
  <c r="I143" i="1"/>
  <c r="I131" i="1"/>
  <c r="F27" i="1"/>
  <c r="F193" i="1"/>
  <c r="I162" i="1"/>
  <c r="I159" i="1"/>
  <c r="I80" i="1"/>
  <c r="I70" i="1"/>
  <c r="I205" i="1"/>
  <c r="F167" i="1"/>
  <c r="I141" i="1"/>
  <c r="I117" i="1"/>
  <c r="F77" i="1"/>
  <c r="G52" i="1"/>
  <c r="J52" i="1" s="1"/>
  <c r="I210" i="1"/>
  <c r="F195" i="1"/>
  <c r="I187" i="1"/>
  <c r="I112" i="1"/>
  <c r="I69" i="1"/>
  <c r="I56" i="1"/>
  <c r="G107" i="1"/>
  <c r="F73" i="1"/>
  <c r="I85" i="1"/>
  <c r="I41" i="1"/>
  <c r="O31" i="1"/>
  <c r="R31" i="1" s="1"/>
  <c r="O30" i="1"/>
  <c r="N27" i="1"/>
  <c r="N207" i="1"/>
  <c r="R207" i="1" s="1"/>
  <c r="N164" i="1"/>
  <c r="R164" i="1" s="1"/>
  <c r="N72" i="1"/>
  <c r="N204" i="1"/>
  <c r="N168" i="1"/>
  <c r="R168" i="1" s="1"/>
  <c r="Q155" i="1"/>
  <c r="O112" i="1"/>
  <c r="R80" i="1"/>
  <c r="O142" i="1"/>
  <c r="N131" i="1"/>
  <c r="R131" i="1" s="1"/>
  <c r="Q122" i="1"/>
  <c r="Q114" i="1"/>
  <c r="Q91" i="1"/>
  <c r="Q78" i="1"/>
  <c r="Q66" i="1"/>
  <c r="Q55" i="1"/>
  <c r="Q53" i="1"/>
  <c r="Q227" i="1"/>
  <c r="Q214" i="1"/>
  <c r="O138" i="1"/>
  <c r="N137" i="1"/>
  <c r="N136" i="1"/>
  <c r="R136" i="1" s="1"/>
  <c r="N130" i="1"/>
  <c r="R130" i="1" s="1"/>
  <c r="Q33" i="1"/>
  <c r="Q36" i="1"/>
  <c r="R36" i="1" s="1"/>
  <c r="Q182" i="1"/>
  <c r="Q152" i="1"/>
  <c r="O205" i="1"/>
  <c r="Q86" i="1"/>
  <c r="Q84" i="1"/>
  <c r="O193" i="1"/>
  <c r="Q146" i="1"/>
  <c r="Q107" i="1"/>
  <c r="Q97" i="1"/>
  <c r="Q63" i="1"/>
  <c r="T202" i="1"/>
  <c r="S202" i="1"/>
  <c r="AH202" i="1" s="1"/>
  <c r="G50" i="1"/>
  <c r="F50" i="1"/>
  <c r="H50" i="1"/>
  <c r="G203" i="1"/>
  <c r="F203" i="1"/>
  <c r="H203" i="1"/>
  <c r="G191" i="1"/>
  <c r="F191" i="1"/>
  <c r="H191" i="1"/>
  <c r="P189" i="1"/>
  <c r="O189" i="1"/>
  <c r="N189" i="1"/>
  <c r="Q189" i="1"/>
  <c r="H171" i="1"/>
  <c r="G171" i="1"/>
  <c r="H29" i="1"/>
  <c r="G29" i="1"/>
  <c r="G78" i="1"/>
  <c r="F78" i="1"/>
  <c r="H226" i="1"/>
  <c r="G226" i="1"/>
  <c r="H217" i="1"/>
  <c r="G217" i="1"/>
  <c r="G182" i="1"/>
  <c r="F182" i="1"/>
  <c r="G124" i="1"/>
  <c r="F124" i="1"/>
  <c r="H124" i="1"/>
  <c r="G99" i="1"/>
  <c r="F99" i="1"/>
  <c r="H99" i="1"/>
  <c r="G113" i="1"/>
  <c r="F113" i="1"/>
  <c r="H113" i="1"/>
  <c r="G49" i="1"/>
  <c r="F49" i="1"/>
  <c r="H49" i="1"/>
  <c r="G83" i="1"/>
  <c r="F83" i="1"/>
  <c r="H83" i="1"/>
  <c r="G30" i="1"/>
  <c r="F30" i="1"/>
  <c r="H30" i="1"/>
  <c r="G204" i="1"/>
  <c r="F204" i="1"/>
  <c r="H204" i="1"/>
  <c r="G183" i="1"/>
  <c r="F183" i="1"/>
  <c r="H183" i="1"/>
  <c r="G218" i="1"/>
  <c r="F218" i="1"/>
  <c r="H218" i="1"/>
  <c r="G84" i="1"/>
  <c r="F84" i="1"/>
  <c r="H84" i="1"/>
  <c r="G37" i="1"/>
  <c r="F37" i="1"/>
  <c r="H37" i="1"/>
  <c r="P156" i="1"/>
  <c r="N156" i="1"/>
  <c r="Q156" i="1"/>
  <c r="O156" i="1"/>
  <c r="Q173" i="1"/>
  <c r="O123" i="1"/>
  <c r="P190" i="1"/>
  <c r="P115" i="1"/>
  <c r="P215" i="1"/>
  <c r="O129" i="1"/>
  <c r="O74" i="1"/>
  <c r="Q123" i="1"/>
  <c r="Q180" i="1"/>
  <c r="Q215" i="1"/>
  <c r="P81" i="1"/>
  <c r="P173" i="1"/>
  <c r="G206" i="1"/>
  <c r="J206" i="1" s="1"/>
  <c r="H214" i="1"/>
  <c r="H126" i="1"/>
  <c r="H125" i="1"/>
  <c r="G111" i="1"/>
  <c r="H103" i="1"/>
  <c r="G75" i="1"/>
  <c r="G68" i="1"/>
  <c r="H55" i="1"/>
  <c r="H54" i="1"/>
  <c r="G33" i="1"/>
  <c r="H222" i="1"/>
  <c r="G160" i="1"/>
  <c r="J160" i="1" s="1"/>
  <c r="H156" i="1"/>
  <c r="H139" i="1"/>
  <c r="G66" i="1"/>
  <c r="G64" i="1"/>
  <c r="H39" i="1"/>
  <c r="I158" i="1"/>
  <c r="H150" i="1"/>
  <c r="F146" i="1"/>
  <c r="J146" i="1" s="1"/>
  <c r="I136" i="1"/>
  <c r="F134" i="1"/>
  <c r="H62" i="1"/>
  <c r="F34" i="1"/>
  <c r="I28" i="1"/>
  <c r="I225" i="1"/>
  <c r="H220" i="1"/>
  <c r="H208" i="1"/>
  <c r="F200" i="1"/>
  <c r="I175" i="1"/>
  <c r="U58" i="1"/>
  <c r="AC58" i="1" s="1"/>
  <c r="G32" i="1"/>
  <c r="F32" i="1"/>
  <c r="P145" i="1"/>
  <c r="O145" i="1"/>
  <c r="N145" i="1"/>
  <c r="Q145" i="1"/>
  <c r="H207" i="1"/>
  <c r="G207" i="1"/>
  <c r="G165" i="1"/>
  <c r="F165" i="1"/>
  <c r="G130" i="1"/>
  <c r="F130" i="1"/>
  <c r="G149" i="1"/>
  <c r="F149" i="1"/>
  <c r="H149" i="1"/>
  <c r="G100" i="1"/>
  <c r="F100" i="1"/>
  <c r="H100" i="1"/>
  <c r="G98" i="1"/>
  <c r="F98" i="1"/>
  <c r="H98" i="1"/>
  <c r="G174" i="1"/>
  <c r="F174" i="1"/>
  <c r="H174" i="1"/>
  <c r="G109" i="1"/>
  <c r="F109" i="1"/>
  <c r="H109" i="1"/>
  <c r="G42" i="1"/>
  <c r="F42" i="1"/>
  <c r="H42" i="1"/>
  <c r="G198" i="1"/>
  <c r="F198" i="1"/>
  <c r="H198" i="1"/>
  <c r="P73" i="1"/>
  <c r="O73" i="1"/>
  <c r="N73" i="1"/>
  <c r="Q73" i="1"/>
  <c r="P123" i="1"/>
  <c r="Q157" i="1"/>
  <c r="O180" i="1"/>
  <c r="O202" i="1"/>
  <c r="Q48" i="1"/>
  <c r="N157" i="1"/>
  <c r="N202" i="1"/>
  <c r="N129" i="1"/>
  <c r="N180" i="1"/>
  <c r="O48" i="1"/>
  <c r="N81" i="1"/>
  <c r="N173" i="1"/>
  <c r="F214" i="1"/>
  <c r="F126" i="1"/>
  <c r="F125" i="1"/>
  <c r="F103" i="1"/>
  <c r="I75" i="1"/>
  <c r="F55" i="1"/>
  <c r="F54" i="1"/>
  <c r="F222" i="1"/>
  <c r="F156" i="1"/>
  <c r="F139" i="1"/>
  <c r="G158" i="1"/>
  <c r="F136" i="1"/>
  <c r="F28" i="1"/>
  <c r="G225" i="1"/>
  <c r="F175" i="1"/>
  <c r="H32" i="1"/>
  <c r="I50" i="1"/>
  <c r="I203" i="1"/>
  <c r="I191" i="1"/>
  <c r="G172" i="1"/>
  <c r="F172" i="1"/>
  <c r="H128" i="1"/>
  <c r="G128" i="1"/>
  <c r="G219" i="1"/>
  <c r="F219" i="1"/>
  <c r="H219" i="1"/>
  <c r="O163" i="1"/>
  <c r="N163" i="1"/>
  <c r="P163" i="1"/>
  <c r="P101" i="1"/>
  <c r="O101" i="1"/>
  <c r="N101" i="1"/>
  <c r="Q101" i="1"/>
  <c r="G221" i="1"/>
  <c r="F221" i="1"/>
  <c r="G209" i="1"/>
  <c r="F209" i="1"/>
  <c r="H76" i="1"/>
  <c r="G76" i="1"/>
  <c r="H181" i="1"/>
  <c r="G181" i="1"/>
  <c r="H143" i="1"/>
  <c r="G143" i="1"/>
  <c r="H138" i="1"/>
  <c r="G138" i="1"/>
  <c r="H131" i="1"/>
  <c r="G131" i="1"/>
  <c r="H97" i="1"/>
  <c r="G97" i="1"/>
  <c r="G67" i="1"/>
  <c r="F67" i="1"/>
  <c r="H67" i="1"/>
  <c r="G43" i="1"/>
  <c r="F43" i="1"/>
  <c r="H43" i="1"/>
  <c r="G211" i="1"/>
  <c r="F211" i="1"/>
  <c r="H211" i="1"/>
  <c r="O177" i="1"/>
  <c r="N177" i="1"/>
  <c r="P177" i="1"/>
  <c r="P151" i="1"/>
  <c r="N151" i="1"/>
  <c r="Q151" i="1"/>
  <c r="O151" i="1"/>
  <c r="P43" i="1"/>
  <c r="O43" i="1"/>
  <c r="N43" i="1"/>
  <c r="Q43" i="1"/>
  <c r="I103" i="1"/>
  <c r="I139" i="1"/>
  <c r="G39" i="1"/>
  <c r="H158" i="1"/>
  <c r="F150" i="1"/>
  <c r="G136" i="1"/>
  <c r="G62" i="1"/>
  <c r="H28" i="1"/>
  <c r="H225" i="1"/>
  <c r="F220" i="1"/>
  <c r="F208" i="1"/>
  <c r="H175" i="1"/>
  <c r="I172" i="1"/>
  <c r="I32" i="1"/>
  <c r="F207" i="1"/>
  <c r="H165" i="1"/>
  <c r="H130" i="1"/>
  <c r="I128" i="1"/>
  <c r="I149" i="1"/>
  <c r="I100" i="1"/>
  <c r="I98" i="1"/>
  <c r="I174" i="1"/>
  <c r="I109" i="1"/>
  <c r="I42" i="1"/>
  <c r="J210" i="1"/>
  <c r="I198" i="1"/>
  <c r="P59" i="1"/>
  <c r="N59" i="1"/>
  <c r="P47" i="1"/>
  <c r="N47" i="1"/>
  <c r="P158" i="1"/>
  <c r="N158" i="1"/>
  <c r="G26" i="1"/>
  <c r="G197" i="1"/>
  <c r="G94" i="1"/>
  <c r="J94" i="1" s="1"/>
  <c r="G79" i="1"/>
  <c r="G31" i="1"/>
  <c r="G27" i="1"/>
  <c r="G153" i="1"/>
  <c r="G106" i="1"/>
  <c r="G196" i="1"/>
  <c r="G193" i="1"/>
  <c r="G184" i="1"/>
  <c r="J184" i="1" s="1"/>
  <c r="G169" i="1"/>
  <c r="G167" i="1"/>
  <c r="G154" i="1"/>
  <c r="J154" i="1" s="1"/>
  <c r="G77" i="1"/>
  <c r="G195" i="1"/>
  <c r="G178" i="1"/>
  <c r="J178" i="1" s="1"/>
  <c r="G40" i="1"/>
  <c r="G35" i="1"/>
  <c r="G82" i="1"/>
  <c r="G73" i="1"/>
  <c r="G65" i="1"/>
  <c r="J65" i="1" s="1"/>
  <c r="O96" i="1"/>
  <c r="R96" i="1" s="1"/>
  <c r="O64" i="1"/>
  <c r="Q59" i="1"/>
  <c r="Q47" i="1"/>
  <c r="N79" i="1"/>
  <c r="P79" i="1"/>
  <c r="N222" i="1"/>
  <c r="P222" i="1"/>
  <c r="P220" i="1"/>
  <c r="N220" i="1"/>
  <c r="N199" i="1"/>
  <c r="P199" i="1"/>
  <c r="P109" i="1"/>
  <c r="O109" i="1"/>
  <c r="N109" i="1"/>
  <c r="P76" i="1"/>
  <c r="O76" i="1"/>
  <c r="N76" i="1"/>
  <c r="P50" i="1"/>
  <c r="O50" i="1"/>
  <c r="N50" i="1"/>
  <c r="P150" i="1"/>
  <c r="O150" i="1"/>
  <c r="N150" i="1"/>
  <c r="O158" i="1"/>
  <c r="P172" i="1"/>
  <c r="P170" i="1"/>
  <c r="P112" i="1"/>
  <c r="P104" i="1"/>
  <c r="P100" i="1"/>
  <c r="N77" i="1"/>
  <c r="N54" i="1"/>
  <c r="N218" i="1"/>
  <c r="N208" i="1"/>
  <c r="P142" i="1"/>
  <c r="N126" i="1"/>
  <c r="N122" i="1"/>
  <c r="N103" i="1"/>
  <c r="P44" i="1"/>
  <c r="N186" i="1"/>
  <c r="N184" i="1"/>
  <c r="N183" i="1"/>
  <c r="P132" i="1"/>
  <c r="N53" i="1"/>
  <c r="N227" i="1"/>
  <c r="N224" i="1"/>
  <c r="N214" i="1"/>
  <c r="P191" i="1"/>
  <c r="R191" i="1" s="1"/>
  <c r="P159" i="1"/>
  <c r="P148" i="1"/>
  <c r="P138" i="1"/>
  <c r="R138" i="1" s="1"/>
  <c r="N127" i="1"/>
  <c r="P105" i="1"/>
  <c r="P57" i="1"/>
  <c r="P221" i="1"/>
  <c r="N198" i="1"/>
  <c r="N197" i="1"/>
  <c r="N194" i="1"/>
  <c r="N188" i="1"/>
  <c r="P38" i="1"/>
  <c r="R38" i="1" s="1"/>
  <c r="P192" i="1"/>
  <c r="N152" i="1"/>
  <c r="N149" i="1"/>
  <c r="P85" i="1"/>
  <c r="P68" i="1"/>
  <c r="P61" i="1"/>
  <c r="N42" i="1"/>
  <c r="P205" i="1"/>
  <c r="P187" i="1"/>
  <c r="P185" i="1"/>
  <c r="R185" i="1" s="1"/>
  <c r="P176" i="1"/>
  <c r="N166" i="1"/>
  <c r="N143" i="1"/>
  <c r="N139" i="1"/>
  <c r="P87" i="1"/>
  <c r="N84" i="1"/>
  <c r="P35" i="1"/>
  <c r="R35" i="1" s="1"/>
  <c r="N223" i="1"/>
  <c r="P201" i="1"/>
  <c r="P200" i="1"/>
  <c r="P193" i="1"/>
  <c r="R193" i="1" s="1"/>
  <c r="P178" i="1"/>
  <c r="P171" i="1"/>
  <c r="N63" i="1"/>
  <c r="N56" i="1"/>
  <c r="P39" i="1"/>
  <c r="P29" i="1"/>
  <c r="O77" i="1"/>
  <c r="O54" i="1"/>
  <c r="O218" i="1"/>
  <c r="O208" i="1"/>
  <c r="O126" i="1"/>
  <c r="O122" i="1"/>
  <c r="O103" i="1"/>
  <c r="O186" i="1"/>
  <c r="O184" i="1"/>
  <c r="O183" i="1"/>
  <c r="O53" i="1"/>
  <c r="O227" i="1"/>
  <c r="O224" i="1"/>
  <c r="O214" i="1"/>
  <c r="O127" i="1"/>
  <c r="O198" i="1"/>
  <c r="O197" i="1"/>
  <c r="O194" i="1"/>
  <c r="O188" i="1"/>
  <c r="O152" i="1"/>
  <c r="O149" i="1"/>
  <c r="O42" i="1"/>
  <c r="O166" i="1"/>
  <c r="O143" i="1"/>
  <c r="O139" i="1"/>
  <c r="O84" i="1"/>
  <c r="O223" i="1"/>
  <c r="O63" i="1"/>
  <c r="O56" i="1"/>
  <c r="J510" i="1" l="1"/>
  <c r="D966" i="1"/>
  <c r="T58" i="1"/>
  <c r="S58" i="1"/>
  <c r="AH58" i="1" s="1"/>
  <c r="J224" i="1"/>
  <c r="J51" i="1"/>
  <c r="R90" i="1"/>
  <c r="V90" i="1" s="1"/>
  <c r="R209" i="1"/>
  <c r="R85" i="1"/>
  <c r="R112" i="1"/>
  <c r="J64" i="1"/>
  <c r="R113" i="1"/>
  <c r="J215" i="1"/>
  <c r="S215" i="1" s="1"/>
  <c r="AD215" i="1" s="1"/>
  <c r="R74" i="1"/>
  <c r="V74" i="1" s="1"/>
  <c r="R82" i="1"/>
  <c r="R75" i="1"/>
  <c r="V75" i="1" s="1"/>
  <c r="J91" i="1"/>
  <c r="J190" i="1"/>
  <c r="J107" i="1"/>
  <c r="J44" i="1"/>
  <c r="R92" i="1"/>
  <c r="R86" i="1"/>
  <c r="U86" i="1" s="1"/>
  <c r="AW86" i="1" s="1"/>
  <c r="J34" i="1"/>
  <c r="R204" i="1"/>
  <c r="U204" i="1" s="1"/>
  <c r="J80" i="1"/>
  <c r="S80" i="1" s="1"/>
  <c r="AP80" i="1" s="1"/>
  <c r="J120" i="1"/>
  <c r="T120" i="1" s="1"/>
  <c r="J60" i="1"/>
  <c r="J89" i="1"/>
  <c r="T89" i="1" s="1"/>
  <c r="J104" i="1"/>
  <c r="T104" i="1" s="1"/>
  <c r="J196" i="1"/>
  <c r="J150" i="1"/>
  <c r="J125" i="1"/>
  <c r="R32" i="1"/>
  <c r="V32" i="1" s="1"/>
  <c r="R211" i="1"/>
  <c r="V174" i="1"/>
  <c r="U174" i="1"/>
  <c r="AI174" i="1" s="1"/>
  <c r="T215" i="1"/>
  <c r="T144" i="1"/>
  <c r="S144" i="1"/>
  <c r="AR144" i="1" s="1"/>
  <c r="S89" i="1"/>
  <c r="AX89" i="1" s="1"/>
  <c r="U209" i="1"/>
  <c r="AE209" i="1" s="1"/>
  <c r="V209" i="1"/>
  <c r="R178" i="1"/>
  <c r="R176" i="1"/>
  <c r="U176" i="1" s="1"/>
  <c r="R142" i="1"/>
  <c r="V141" i="1"/>
  <c r="S122" i="1"/>
  <c r="AH122" i="1" s="1"/>
  <c r="J185" i="1"/>
  <c r="J71" i="1"/>
  <c r="V69" i="1"/>
  <c r="J35" i="1"/>
  <c r="T114" i="1"/>
  <c r="AB114" i="1" s="1"/>
  <c r="R132" i="1"/>
  <c r="R110" i="1"/>
  <c r="U110" i="1" s="1"/>
  <c r="AG110" i="1" s="1"/>
  <c r="R57" i="1"/>
  <c r="R68" i="1"/>
  <c r="R98" i="1"/>
  <c r="U98" i="1" s="1"/>
  <c r="J170" i="1"/>
  <c r="S170" i="1" s="1"/>
  <c r="J95" i="1"/>
  <c r="J82" i="1"/>
  <c r="R201" i="1"/>
  <c r="J40" i="1"/>
  <c r="V26" i="1"/>
  <c r="R128" i="1"/>
  <c r="J197" i="1"/>
  <c r="R172" i="1"/>
  <c r="J220" i="1"/>
  <c r="T220" i="1" s="1"/>
  <c r="R146" i="1"/>
  <c r="V146" i="1" s="1"/>
  <c r="R39" i="1"/>
  <c r="U39" i="1" s="1"/>
  <c r="AY39" i="1" s="1"/>
  <c r="R170" i="1"/>
  <c r="R192" i="1"/>
  <c r="R159" i="1"/>
  <c r="J222" i="1"/>
  <c r="S201" i="1"/>
  <c r="AD201" i="1" s="1"/>
  <c r="J38" i="1"/>
  <c r="J133" i="1"/>
  <c r="J88" i="1"/>
  <c r="J186" i="1"/>
  <c r="T186" i="1" s="1"/>
  <c r="J216" i="1"/>
  <c r="J188" i="1"/>
  <c r="T188" i="1" s="1"/>
  <c r="R117" i="1"/>
  <c r="V117" i="1" s="1"/>
  <c r="R225" i="1"/>
  <c r="V225" i="1" s="1"/>
  <c r="R161" i="1"/>
  <c r="U92" i="1"/>
  <c r="AS92" i="1" s="1"/>
  <c r="V92" i="1"/>
  <c r="U225" i="1"/>
  <c r="AE225" i="1" s="1"/>
  <c r="J62" i="1"/>
  <c r="R155" i="1"/>
  <c r="R95" i="1"/>
  <c r="J137" i="1"/>
  <c r="S137" i="1" s="1"/>
  <c r="AX137" i="1" s="1"/>
  <c r="R226" i="1"/>
  <c r="R118" i="1"/>
  <c r="U118" i="1" s="1"/>
  <c r="J123" i="1"/>
  <c r="T123" i="1" s="1"/>
  <c r="R71" i="1"/>
  <c r="R107" i="1"/>
  <c r="R62" i="1"/>
  <c r="R153" i="1"/>
  <c r="U153" i="1" s="1"/>
  <c r="AG153" i="1" s="1"/>
  <c r="J166" i="1"/>
  <c r="T166" i="1" s="1"/>
  <c r="J187" i="1"/>
  <c r="J41" i="1"/>
  <c r="J56" i="1"/>
  <c r="J117" i="1"/>
  <c r="T117" i="1" s="1"/>
  <c r="J205" i="1"/>
  <c r="J162" i="1"/>
  <c r="S162" i="1" s="1"/>
  <c r="J127" i="1"/>
  <c r="S127" i="1" s="1"/>
  <c r="AN127" i="1" s="1"/>
  <c r="J168" i="1"/>
  <c r="R210" i="1"/>
  <c r="J105" i="1"/>
  <c r="S105" i="1" s="1"/>
  <c r="J164" i="1"/>
  <c r="S164" i="1" s="1"/>
  <c r="AD164" i="1" s="1"/>
  <c r="R121" i="1"/>
  <c r="V121" i="1" s="1"/>
  <c r="J69" i="1"/>
  <c r="J192" i="1"/>
  <c r="T192" i="1" s="1"/>
  <c r="R216" i="1"/>
  <c r="V216" i="1" s="1"/>
  <c r="R119" i="1"/>
  <c r="U119" i="1" s="1"/>
  <c r="J141" i="1"/>
  <c r="J148" i="1"/>
  <c r="S148" i="1" s="1"/>
  <c r="AT148" i="1" s="1"/>
  <c r="S51" i="1"/>
  <c r="AV51" i="1" s="1"/>
  <c r="T51" i="1"/>
  <c r="V213" i="1"/>
  <c r="U213" i="1"/>
  <c r="AY213" i="1" s="1"/>
  <c r="V153" i="1"/>
  <c r="J131" i="1"/>
  <c r="R44" i="1"/>
  <c r="U44" i="1" s="1"/>
  <c r="AM44" i="1" s="1"/>
  <c r="J79" i="1"/>
  <c r="V217" i="1"/>
  <c r="J97" i="1"/>
  <c r="T97" i="1" s="1"/>
  <c r="R129" i="1"/>
  <c r="U129" i="1" s="1"/>
  <c r="R115" i="1"/>
  <c r="S108" i="1"/>
  <c r="AF108" i="1" s="1"/>
  <c r="R137" i="1"/>
  <c r="R55" i="1"/>
  <c r="V55" i="1" s="1"/>
  <c r="R114" i="1"/>
  <c r="V114" i="1" s="1"/>
  <c r="J87" i="1"/>
  <c r="T87" i="1" s="1"/>
  <c r="J142" i="1"/>
  <c r="R67" i="1"/>
  <c r="V67" i="1" s="1"/>
  <c r="J61" i="1"/>
  <c r="U32" i="1"/>
  <c r="AO32" i="1" s="1"/>
  <c r="S104" i="1"/>
  <c r="AF104" i="1" s="1"/>
  <c r="R30" i="1"/>
  <c r="V30" i="1" s="1"/>
  <c r="J140" i="1"/>
  <c r="J74" i="1"/>
  <c r="J46" i="1"/>
  <c r="S46" i="1" s="1"/>
  <c r="J194" i="1"/>
  <c r="J45" i="1"/>
  <c r="S45" i="1" s="1"/>
  <c r="J189" i="1"/>
  <c r="T189" i="1" s="1"/>
  <c r="J81" i="1"/>
  <c r="R181" i="1"/>
  <c r="V181" i="1" s="1"/>
  <c r="J110" i="1"/>
  <c r="J163" i="1"/>
  <c r="T163" i="1" s="1"/>
  <c r="R126" i="1"/>
  <c r="V126" i="1" s="1"/>
  <c r="R182" i="1"/>
  <c r="V182" i="1" s="1"/>
  <c r="R29" i="1"/>
  <c r="R171" i="1"/>
  <c r="R105" i="1"/>
  <c r="J76" i="1"/>
  <c r="S76" i="1" s="1"/>
  <c r="AH76" i="1" s="1"/>
  <c r="U34" i="1"/>
  <c r="J134" i="1"/>
  <c r="T134" i="1" s="1"/>
  <c r="J33" i="1"/>
  <c r="J75" i="1"/>
  <c r="T75" i="1" s="1"/>
  <c r="R190" i="1"/>
  <c r="J226" i="1"/>
  <c r="J29" i="1"/>
  <c r="T29" i="1" s="1"/>
  <c r="R27" i="1"/>
  <c r="U27" i="1" s="1"/>
  <c r="J70" i="1"/>
  <c r="R116" i="1"/>
  <c r="R154" i="1"/>
  <c r="J129" i="1"/>
  <c r="T129" i="1" s="1"/>
  <c r="J179" i="1"/>
  <c r="T179" i="1" s="1"/>
  <c r="R169" i="1"/>
  <c r="U169" i="1" s="1"/>
  <c r="AS169" i="1" s="1"/>
  <c r="R40" i="1"/>
  <c r="U40" i="1" s="1"/>
  <c r="AK40" i="1" s="1"/>
  <c r="R203" i="1"/>
  <c r="V203" i="1" s="1"/>
  <c r="R88" i="1"/>
  <c r="V88" i="1" s="1"/>
  <c r="J135" i="1"/>
  <c r="S135" i="1" s="1"/>
  <c r="R70" i="1"/>
  <c r="U70" i="1" s="1"/>
  <c r="U88" i="1"/>
  <c r="S163" i="1"/>
  <c r="AB163" i="1" s="1"/>
  <c r="V179" i="1"/>
  <c r="U179" i="1"/>
  <c r="AK179" i="1" s="1"/>
  <c r="U211" i="1"/>
  <c r="AW211" i="1" s="1"/>
  <c r="AW229" i="1" s="1"/>
  <c r="V211" i="1"/>
  <c r="U196" i="1"/>
  <c r="V196" i="1"/>
  <c r="S71" i="1"/>
  <c r="T71" i="1"/>
  <c r="T216" i="1"/>
  <c r="S216" i="1"/>
  <c r="S95" i="1"/>
  <c r="AN95" i="1" s="1"/>
  <c r="T95" i="1"/>
  <c r="U49" i="1"/>
  <c r="AS49" i="1" s="1"/>
  <c r="V49" i="1"/>
  <c r="R56" i="1"/>
  <c r="U56" i="1" s="1"/>
  <c r="R87" i="1"/>
  <c r="U87" i="1" s="1"/>
  <c r="R183" i="1"/>
  <c r="R199" i="1"/>
  <c r="V199" i="1" s="1"/>
  <c r="R222" i="1"/>
  <c r="U222" i="1" s="1"/>
  <c r="J77" i="1"/>
  <c r="T77" i="1" s="1"/>
  <c r="V86" i="1"/>
  <c r="R59" i="1"/>
  <c r="U59" i="1" s="1"/>
  <c r="AE59" i="1" s="1"/>
  <c r="J225" i="1"/>
  <c r="S225" i="1" s="1"/>
  <c r="J55" i="1"/>
  <c r="V134" i="1"/>
  <c r="J66" i="1"/>
  <c r="S66" i="1" s="1"/>
  <c r="J111" i="1"/>
  <c r="S227" i="1"/>
  <c r="AF227" i="1" s="1"/>
  <c r="R33" i="1"/>
  <c r="V33" i="1" s="1"/>
  <c r="R133" i="1"/>
  <c r="V133" i="1" s="1"/>
  <c r="J59" i="1"/>
  <c r="U60" i="1"/>
  <c r="V60" i="1"/>
  <c r="U175" i="1"/>
  <c r="V175" i="1"/>
  <c r="S38" i="1"/>
  <c r="AV38" i="1" s="1"/>
  <c r="T38" i="1"/>
  <c r="U210" i="1"/>
  <c r="V210" i="1"/>
  <c r="U117" i="1"/>
  <c r="AG117" i="1" s="1"/>
  <c r="S102" i="1"/>
  <c r="AX102" i="1" s="1"/>
  <c r="T102" i="1"/>
  <c r="S199" i="1"/>
  <c r="AB199" i="1" s="1"/>
  <c r="T199" i="1"/>
  <c r="R54" i="1"/>
  <c r="U54" i="1" s="1"/>
  <c r="R194" i="1"/>
  <c r="R43" i="1"/>
  <c r="R177" i="1"/>
  <c r="U177" i="1" s="1"/>
  <c r="R101" i="1"/>
  <c r="V101" i="1" s="1"/>
  <c r="S161" i="1"/>
  <c r="AD161" i="1" s="1"/>
  <c r="R72" i="1"/>
  <c r="R91" i="1"/>
  <c r="V91" i="1" s="1"/>
  <c r="R200" i="1"/>
  <c r="V200" i="1" s="1"/>
  <c r="R99" i="1"/>
  <c r="U99" i="1" s="1"/>
  <c r="R148" i="1"/>
  <c r="R160" i="1"/>
  <c r="U160" i="1" s="1"/>
  <c r="AM160" i="1" s="1"/>
  <c r="R135" i="1"/>
  <c r="U135" i="1" s="1"/>
  <c r="AK135" i="1" s="1"/>
  <c r="R120" i="1"/>
  <c r="U120" i="1" s="1"/>
  <c r="J223" i="1"/>
  <c r="U128" i="1"/>
  <c r="V128" i="1"/>
  <c r="U95" i="1"/>
  <c r="V95" i="1"/>
  <c r="U106" i="1"/>
  <c r="AU106" i="1" s="1"/>
  <c r="V106" i="1"/>
  <c r="R187" i="1"/>
  <c r="R122" i="1"/>
  <c r="R104" i="1"/>
  <c r="V104" i="1" s="1"/>
  <c r="J73" i="1"/>
  <c r="S73" i="1" s="1"/>
  <c r="R221" i="1"/>
  <c r="R214" i="1"/>
  <c r="R184" i="1"/>
  <c r="V184" i="1" s="1"/>
  <c r="R76" i="1"/>
  <c r="U76" i="1" s="1"/>
  <c r="R220" i="1"/>
  <c r="V220" i="1" s="1"/>
  <c r="J193" i="1"/>
  <c r="S193" i="1" s="1"/>
  <c r="J27" i="1"/>
  <c r="T27" i="1" s="1"/>
  <c r="S147" i="1"/>
  <c r="AF147" i="1" s="1"/>
  <c r="R163" i="1"/>
  <c r="R215" i="1"/>
  <c r="R97" i="1"/>
  <c r="V97" i="1" s="1"/>
  <c r="R66" i="1"/>
  <c r="U66" i="1" s="1"/>
  <c r="J85" i="1"/>
  <c r="J159" i="1"/>
  <c r="T159" i="1" s="1"/>
  <c r="R78" i="1"/>
  <c r="V78" i="1" s="1"/>
  <c r="J177" i="1"/>
  <c r="T177" i="1" s="1"/>
  <c r="J112" i="1"/>
  <c r="S112" i="1" s="1"/>
  <c r="AT112" i="1" s="1"/>
  <c r="J212" i="1"/>
  <c r="T212" i="1" s="1"/>
  <c r="J132" i="1"/>
  <c r="S132" i="1" s="1"/>
  <c r="AT132" i="1" s="1"/>
  <c r="J47" i="1"/>
  <c r="J90" i="1"/>
  <c r="S90" i="1" s="1"/>
  <c r="J93" i="1"/>
  <c r="T93" i="1" s="1"/>
  <c r="J68" i="1"/>
  <c r="T68" i="1" s="1"/>
  <c r="R102" i="1"/>
  <c r="V36" i="1"/>
  <c r="U36" i="1"/>
  <c r="U137" i="1"/>
  <c r="V137" i="1"/>
  <c r="V131" i="1"/>
  <c r="U131" i="1"/>
  <c r="U31" i="1"/>
  <c r="AC31" i="1" s="1"/>
  <c r="V31" i="1"/>
  <c r="U116" i="1"/>
  <c r="AQ116" i="1" s="1"/>
  <c r="V116" i="1"/>
  <c r="U55" i="1"/>
  <c r="AO55" i="1" s="1"/>
  <c r="T162" i="1"/>
  <c r="S74" i="1"/>
  <c r="T74" i="1"/>
  <c r="T185" i="1"/>
  <c r="S185" i="1"/>
  <c r="V51" i="1"/>
  <c r="U51" i="1"/>
  <c r="U67" i="1"/>
  <c r="AW67" i="1" s="1"/>
  <c r="S61" i="1"/>
  <c r="T61" i="1"/>
  <c r="U130" i="1"/>
  <c r="AQ130" i="1" s="1"/>
  <c r="V130" i="1"/>
  <c r="V66" i="1"/>
  <c r="U37" i="1"/>
  <c r="V37" i="1"/>
  <c r="S142" i="1"/>
  <c r="T142" i="1"/>
  <c r="S133" i="1"/>
  <c r="AV133" i="1" s="1"/>
  <c r="T133" i="1"/>
  <c r="S110" i="1"/>
  <c r="T110" i="1"/>
  <c r="U83" i="1"/>
  <c r="AG83" i="1" s="1"/>
  <c r="V83" i="1"/>
  <c r="U212" i="1"/>
  <c r="AC212" i="1" s="1"/>
  <c r="AC229" i="1" s="1"/>
  <c r="V212" i="1"/>
  <c r="T60" i="1"/>
  <c r="S60" i="1"/>
  <c r="S157" i="1"/>
  <c r="AV157" i="1" s="1"/>
  <c r="T157" i="1"/>
  <c r="U62" i="1"/>
  <c r="AG62" i="1" s="1"/>
  <c r="V62" i="1"/>
  <c r="R188" i="1"/>
  <c r="V188" i="1" s="1"/>
  <c r="R100" i="1"/>
  <c r="U100" i="1" s="1"/>
  <c r="R64" i="1"/>
  <c r="J169" i="1"/>
  <c r="T169" i="1" s="1"/>
  <c r="J106" i="1"/>
  <c r="T106" i="1" s="1"/>
  <c r="U144" i="1"/>
  <c r="AU144" i="1" s="1"/>
  <c r="J167" i="1"/>
  <c r="S167" i="1" s="1"/>
  <c r="AR167" i="1" s="1"/>
  <c r="J31" i="1"/>
  <c r="S31" i="1" s="1"/>
  <c r="AL31" i="1" s="1"/>
  <c r="J26" i="1"/>
  <c r="T26" i="1" s="1"/>
  <c r="J208" i="1"/>
  <c r="T208" i="1" s="1"/>
  <c r="J39" i="1"/>
  <c r="T39" i="1" s="1"/>
  <c r="J143" i="1"/>
  <c r="S143" i="1" s="1"/>
  <c r="J221" i="1"/>
  <c r="S221" i="1" s="1"/>
  <c r="J128" i="1"/>
  <c r="S128" i="1" s="1"/>
  <c r="J156" i="1"/>
  <c r="T156" i="1" s="1"/>
  <c r="J126" i="1"/>
  <c r="S126" i="1" s="1"/>
  <c r="R81" i="1"/>
  <c r="V81" i="1" s="1"/>
  <c r="R123" i="1"/>
  <c r="V123" i="1" s="1"/>
  <c r="S176" i="1"/>
  <c r="AD176" i="1" s="1"/>
  <c r="R219" i="1"/>
  <c r="R41" i="1"/>
  <c r="J152" i="1"/>
  <c r="J86" i="1"/>
  <c r="J118" i="1"/>
  <c r="J173" i="1"/>
  <c r="J115" i="1"/>
  <c r="J151" i="1"/>
  <c r="R147" i="1"/>
  <c r="R52" i="1"/>
  <c r="J121" i="1"/>
  <c r="U136" i="1"/>
  <c r="AQ136" i="1" s="1"/>
  <c r="V136" i="1"/>
  <c r="U124" i="1"/>
  <c r="AE124" i="1" s="1"/>
  <c r="V124" i="1"/>
  <c r="S177" i="1"/>
  <c r="AV177" i="1" s="1"/>
  <c r="V160" i="1"/>
  <c r="U154" i="1"/>
  <c r="V154" i="1"/>
  <c r="U168" i="1"/>
  <c r="AG168" i="1" s="1"/>
  <c r="V168" i="1"/>
  <c r="U207" i="1"/>
  <c r="V207" i="1"/>
  <c r="S44" i="1"/>
  <c r="T44" i="1"/>
  <c r="S145" i="1"/>
  <c r="AV145" i="1" s="1"/>
  <c r="T145" i="1"/>
  <c r="U107" i="1"/>
  <c r="AY107" i="1" s="1"/>
  <c r="V107" i="1"/>
  <c r="S224" i="1"/>
  <c r="AT224" i="1" s="1"/>
  <c r="T224" i="1"/>
  <c r="T46" i="1"/>
  <c r="T132" i="1"/>
  <c r="U113" i="1"/>
  <c r="V113" i="1"/>
  <c r="U94" i="1"/>
  <c r="V94" i="1"/>
  <c r="J833" i="1"/>
  <c r="D583" i="1"/>
  <c r="D833" i="1"/>
  <c r="D713" i="1"/>
  <c r="D582" i="1"/>
  <c r="G818" i="1"/>
  <c r="D813" i="1"/>
  <c r="G305" i="1"/>
  <c r="G586" i="1"/>
  <c r="D287" i="1"/>
  <c r="D292" i="1"/>
  <c r="D297" i="1"/>
  <c r="D308" i="1"/>
  <c r="D315" i="1"/>
  <c r="D356" i="1"/>
  <c r="D516" i="1"/>
  <c r="D592" i="1"/>
  <c r="D324" i="1"/>
  <c r="D275" i="1"/>
  <c r="D951" i="1"/>
  <c r="D948" i="1"/>
  <c r="D942" i="1"/>
  <c r="D934" i="1"/>
  <c r="D927" i="1"/>
  <c r="J919" i="1"/>
  <c r="D917" i="1"/>
  <c r="D907" i="1"/>
  <c r="D900" i="1"/>
  <c r="D892" i="1"/>
  <c r="D875" i="1"/>
  <c r="D867" i="1"/>
  <c r="D863" i="1"/>
  <c r="D854" i="1"/>
  <c r="D843" i="1"/>
  <c r="J831" i="1"/>
  <c r="D830" i="1"/>
  <c r="G819" i="1"/>
  <c r="D807" i="1"/>
  <c r="D799" i="1"/>
  <c r="D787" i="1"/>
  <c r="D775" i="1"/>
  <c r="D768" i="1"/>
  <c r="D763" i="1"/>
  <c r="G756" i="1"/>
  <c r="G747" i="1"/>
  <c r="D740" i="1"/>
  <c r="D733" i="1"/>
  <c r="G726" i="1"/>
  <c r="D707" i="1"/>
  <c r="D702" i="1"/>
  <c r="D697" i="1"/>
  <c r="G694" i="1"/>
  <c r="D685" i="1"/>
  <c r="D678" i="1"/>
  <c r="G671" i="1"/>
  <c r="D665" i="1"/>
  <c r="D655" i="1"/>
  <c r="D647" i="1"/>
  <c r="D641" i="1"/>
  <c r="D627" i="1"/>
  <c r="D610" i="1"/>
  <c r="G598" i="1"/>
  <c r="D584" i="1"/>
  <c r="D569" i="1"/>
  <c r="D562" i="1"/>
  <c r="D556" i="1"/>
  <c r="D545" i="1"/>
  <c r="D541" i="1"/>
  <c r="D537" i="1"/>
  <c r="D525" i="1"/>
  <c r="D521" i="1"/>
  <c r="D511" i="1"/>
  <c r="D498" i="1"/>
  <c r="D492" i="1"/>
  <c r="D490" i="1"/>
  <c r="D479" i="1"/>
  <c r="D474" i="1"/>
  <c r="D465" i="1"/>
  <c r="D432" i="1"/>
  <c r="D425" i="1"/>
  <c r="D414" i="1"/>
  <c r="D408" i="1"/>
  <c r="D401" i="1"/>
  <c r="G391" i="1"/>
  <c r="D381" i="1"/>
  <c r="G374" i="1"/>
  <c r="D369" i="1"/>
  <c r="D337" i="1"/>
  <c r="D331" i="1"/>
  <c r="G322" i="1"/>
  <c r="D301" i="1"/>
  <c r="G272" i="1"/>
  <c r="G270" i="1"/>
  <c r="D261" i="1"/>
  <c r="D245" i="1"/>
  <c r="W26" i="1"/>
  <c r="W84" i="1"/>
  <c r="W63" i="1"/>
  <c r="X223" i="1"/>
  <c r="W221" i="1"/>
  <c r="W214" i="1"/>
  <c r="X205" i="1"/>
  <c r="X177" i="1"/>
  <c r="X165" i="1"/>
  <c r="X155" i="1"/>
  <c r="J592" i="1"/>
  <c r="G833" i="1"/>
  <c r="D960" i="1"/>
  <c r="D717" i="1"/>
  <c r="G303" i="1"/>
  <c r="G357" i="1"/>
  <c r="D291" i="1"/>
  <c r="D296" i="1"/>
  <c r="D305" i="1"/>
  <c r="D314" i="1"/>
  <c r="D355" i="1"/>
  <c r="D364" i="1"/>
  <c r="D591" i="1"/>
  <c r="D319" i="1"/>
  <c r="D971" i="1"/>
  <c r="D953" i="1"/>
  <c r="D949" i="1"/>
  <c r="G942" i="1"/>
  <c r="D936" i="1"/>
  <c r="D928" i="1"/>
  <c r="D921" i="1"/>
  <c r="G917" i="1"/>
  <c r="G907" i="1"/>
  <c r="D904" i="1"/>
  <c r="D893" i="1"/>
  <c r="D878" i="1"/>
  <c r="D870" i="1"/>
  <c r="D864" i="1"/>
  <c r="D856" i="1"/>
  <c r="D847" i="1"/>
  <c r="D832" i="1"/>
  <c r="G830" i="1"/>
  <c r="D821" i="1"/>
  <c r="D812" i="1"/>
  <c r="D801" i="1"/>
  <c r="D790" i="1"/>
  <c r="D781" i="1"/>
  <c r="D770" i="1"/>
  <c r="G763" i="1"/>
  <c r="D757" i="1"/>
  <c r="D748" i="1"/>
  <c r="D741" i="1"/>
  <c r="D736" i="1"/>
  <c r="D730" i="1"/>
  <c r="D724" i="1"/>
  <c r="G702" i="1"/>
  <c r="G697" i="1"/>
  <c r="D694" i="1"/>
  <c r="D687" i="1"/>
  <c r="D680" i="1"/>
  <c r="D673" i="1"/>
  <c r="D666" i="1"/>
  <c r="D661" i="1"/>
  <c r="D648" i="1"/>
  <c r="D643" i="1"/>
  <c r="D634" i="1"/>
  <c r="D616" i="1"/>
  <c r="D600" i="1"/>
  <c r="D587" i="1"/>
  <c r="D574" i="1"/>
  <c r="D564" i="1"/>
  <c r="D558" i="1"/>
  <c r="D549" i="1"/>
  <c r="J542" i="1"/>
  <c r="D539" i="1"/>
  <c r="D527" i="1"/>
  <c r="D523" i="1"/>
  <c r="G518" i="1"/>
  <c r="G499" i="1"/>
  <c r="D493" i="1"/>
  <c r="J490" i="1"/>
  <c r="D487" i="1"/>
  <c r="G474" i="1"/>
  <c r="D471" i="1"/>
  <c r="D433" i="1"/>
  <c r="D426" i="1"/>
  <c r="D416" i="1"/>
  <c r="D410" i="1"/>
  <c r="G401" i="1"/>
  <c r="D394" i="1"/>
  <c r="D384" i="1"/>
  <c r="D377" i="1"/>
  <c r="G369" i="1"/>
  <c r="D338" i="1"/>
  <c r="D332" i="1"/>
  <c r="D325" i="1"/>
  <c r="D320" i="1"/>
  <c r="D277" i="1"/>
  <c r="D270" i="1"/>
  <c r="D264" i="1"/>
  <c r="D247" i="1"/>
  <c r="X26" i="1"/>
  <c r="X84" i="1"/>
  <c r="X63" i="1"/>
  <c r="X224" i="1"/>
  <c r="W226" i="1"/>
  <c r="X221" i="1"/>
  <c r="X206" i="1"/>
  <c r="W206" i="1"/>
  <c r="W179" i="1"/>
  <c r="X174" i="1"/>
  <c r="W163" i="1"/>
  <c r="X151" i="1"/>
  <c r="X142" i="1"/>
  <c r="X134" i="1"/>
  <c r="X124" i="1"/>
  <c r="X116" i="1"/>
  <c r="X105" i="1"/>
  <c r="X93" i="1"/>
  <c r="W102" i="1"/>
  <c r="D959" i="1"/>
  <c r="D877" i="1"/>
  <c r="G291" i="1"/>
  <c r="G355" i="1"/>
  <c r="G510" i="1"/>
  <c r="D289" i="1"/>
  <c r="D295" i="1"/>
  <c r="D303" i="1"/>
  <c r="D311" i="1"/>
  <c r="D354" i="1"/>
  <c r="D362" i="1"/>
  <c r="D586" i="1"/>
  <c r="D510" i="1"/>
  <c r="D350" i="1"/>
  <c r="G971" i="1"/>
  <c r="D957" i="1"/>
  <c r="D950" i="1"/>
  <c r="D945" i="1"/>
  <c r="D940" i="1"/>
  <c r="D931" i="1"/>
  <c r="D926" i="1"/>
  <c r="D919" i="1"/>
  <c r="D909" i="1"/>
  <c r="G904" i="1"/>
  <c r="D896" i="1"/>
  <c r="D885" i="1"/>
  <c r="D872" i="1"/>
  <c r="D865" i="1"/>
  <c r="D860" i="1"/>
  <c r="D848" i="1"/>
  <c r="D834" i="1"/>
  <c r="D831" i="1"/>
  <c r="D823" i="1"/>
  <c r="D817" i="1"/>
  <c r="D803" i="1"/>
  <c r="D791" i="1"/>
  <c r="D782" i="1"/>
  <c r="D772" i="1"/>
  <c r="D765" i="1"/>
  <c r="G757" i="1"/>
  <c r="D751" i="1"/>
  <c r="G741" i="1"/>
  <c r="D738" i="1"/>
  <c r="D731" i="1"/>
  <c r="D725" i="1"/>
  <c r="J702" i="1"/>
  <c r="D698" i="1"/>
  <c r="D696" i="1"/>
  <c r="D690" i="1"/>
  <c r="G680" i="1"/>
  <c r="D674" i="1"/>
  <c r="D669" i="1"/>
  <c r="D662" i="1"/>
  <c r="G654" i="1"/>
  <c r="D645" i="1"/>
  <c r="D635" i="1"/>
  <c r="D620" i="1"/>
  <c r="D604" i="1"/>
  <c r="D597" i="1"/>
  <c r="D575" i="1"/>
  <c r="D568" i="1"/>
  <c r="D560" i="1"/>
  <c r="D551" i="1"/>
  <c r="G542" i="1"/>
  <c r="D540" i="1"/>
  <c r="D529" i="1"/>
  <c r="G524" i="1"/>
  <c r="D518" i="1"/>
  <c r="D499" i="1"/>
  <c r="D494" i="1"/>
  <c r="G490" i="1"/>
  <c r="D489" i="1"/>
  <c r="D476" i="1"/>
  <c r="D472" i="1"/>
  <c r="D441" i="1"/>
  <c r="D428" i="1"/>
  <c r="D423" i="1"/>
  <c r="G410" i="1"/>
  <c r="D402" i="1"/>
  <c r="D395" i="1"/>
  <c r="D390" i="1"/>
  <c r="D379" i="1"/>
  <c r="D370" i="1"/>
  <c r="D340" i="1"/>
  <c r="D333" i="1"/>
  <c r="D326" i="1"/>
  <c r="D321" i="1"/>
  <c r="D281" i="1"/>
  <c r="D271" i="1"/>
  <c r="D266" i="1"/>
  <c r="D248" i="1"/>
  <c r="W149" i="1"/>
  <c r="W220" i="1"/>
  <c r="W138" i="1"/>
  <c r="X226" i="1"/>
  <c r="W223" i="1"/>
  <c r="W211" i="1"/>
  <c r="X179" i="1"/>
  <c r="W174" i="1"/>
  <c r="X173" i="1"/>
  <c r="X163" i="1"/>
  <c r="W155" i="1"/>
  <c r="W153" i="1"/>
  <c r="W148" i="1"/>
  <c r="W137" i="1"/>
  <c r="W126" i="1"/>
  <c r="W122" i="1"/>
  <c r="W108" i="1"/>
  <c r="X100" i="1"/>
  <c r="X92" i="1"/>
  <c r="W91" i="1"/>
  <c r="W80" i="1"/>
  <c r="W68" i="1"/>
  <c r="X55" i="1"/>
  <c r="X45" i="1"/>
  <c r="W34" i="1"/>
  <c r="W168" i="1"/>
  <c r="X128" i="1"/>
  <c r="X225" i="1"/>
  <c r="X79" i="1"/>
  <c r="X86" i="1"/>
  <c r="X178" i="1"/>
  <c r="X96" i="1"/>
  <c r="X87" i="1"/>
  <c r="X98" i="1"/>
  <c r="W196" i="1"/>
  <c r="X38" i="1"/>
  <c r="X141" i="1"/>
  <c r="X28" i="1"/>
  <c r="W162" i="1"/>
  <c r="W58" i="1"/>
  <c r="W209" i="1"/>
  <c r="W207" i="1"/>
  <c r="W164" i="1"/>
  <c r="W158" i="1"/>
  <c r="W64" i="1"/>
  <c r="W145" i="1"/>
  <c r="X139" i="1"/>
  <c r="X109" i="1"/>
  <c r="X204" i="1"/>
  <c r="X172" i="1"/>
  <c r="X190" i="1"/>
  <c r="X203" i="1"/>
  <c r="X213" i="1"/>
  <c r="X89" i="1"/>
  <c r="X111" i="1"/>
  <c r="X157" i="1"/>
  <c r="X144" i="1"/>
  <c r="X201" i="1"/>
  <c r="X30" i="1"/>
  <c r="X71" i="1"/>
  <c r="X101" i="1"/>
  <c r="X114" i="1"/>
  <c r="X127" i="1"/>
  <c r="X140" i="1"/>
  <c r="X210" i="1"/>
  <c r="X135" i="1"/>
  <c r="X107" i="1"/>
  <c r="X227" i="1"/>
  <c r="X216" i="1"/>
  <c r="X199" i="1"/>
  <c r="X95" i="1"/>
  <c r="X43" i="1"/>
  <c r="W36" i="1"/>
  <c r="W157" i="1"/>
  <c r="W170" i="1"/>
  <c r="W43" i="1"/>
  <c r="W69" i="1"/>
  <c r="W78" i="1"/>
  <c r="W90" i="1"/>
  <c r="W106" i="1"/>
  <c r="W159" i="1"/>
  <c r="W57" i="1"/>
  <c r="W123" i="1"/>
  <c r="W150" i="1"/>
  <c r="W175" i="1"/>
  <c r="W197" i="1"/>
  <c r="W202" i="1"/>
  <c r="W29" i="1"/>
  <c r="W74" i="1"/>
  <c r="W166" i="1"/>
  <c r="W50" i="1"/>
  <c r="W144" i="1"/>
  <c r="W49" i="1"/>
  <c r="W101" i="1"/>
  <c r="W115" i="1"/>
  <c r="W94" i="1"/>
  <c r="W199" i="1"/>
  <c r="W39" i="1"/>
  <c r="W35" i="1"/>
  <c r="D818" i="1"/>
  <c r="G592" i="1"/>
  <c r="D299" i="1"/>
  <c r="D536" i="1"/>
  <c r="G275" i="1"/>
  <c r="C5" i="1" s="1"/>
  <c r="G940" i="1"/>
  <c r="D913" i="1"/>
  <c r="D874" i="1"/>
  <c r="D837" i="1"/>
  <c r="D805" i="1"/>
  <c r="G765" i="1"/>
  <c r="G738" i="1"/>
  <c r="D701" i="1"/>
  <c r="D676" i="1"/>
  <c r="D646" i="1"/>
  <c r="D598" i="1"/>
  <c r="D553" i="1"/>
  <c r="D524" i="1"/>
  <c r="D491" i="1"/>
  <c r="D450" i="1"/>
  <c r="D404" i="1"/>
  <c r="D374" i="1"/>
  <c r="D322" i="1"/>
  <c r="D260" i="1"/>
  <c r="X220" i="1"/>
  <c r="X211" i="1"/>
  <c r="W177" i="1"/>
  <c r="X153" i="1"/>
  <c r="X137" i="1"/>
  <c r="X125" i="1"/>
  <c r="W120" i="1"/>
  <c r="W100" i="1"/>
  <c r="X83" i="1"/>
  <c r="W81" i="1"/>
  <c r="X68" i="1"/>
  <c r="W55" i="1"/>
  <c r="X44" i="1"/>
  <c r="X42" i="1"/>
  <c r="W33" i="1"/>
  <c r="X168" i="1"/>
  <c r="X53" i="1"/>
  <c r="W79" i="1"/>
  <c r="W46" i="1"/>
  <c r="X47" i="1"/>
  <c r="W87" i="1"/>
  <c r="X196" i="1"/>
  <c r="X194" i="1"/>
  <c r="W141" i="1"/>
  <c r="W59" i="1"/>
  <c r="X54" i="1"/>
  <c r="X207" i="1"/>
  <c r="W27" i="1"/>
  <c r="X154" i="1"/>
  <c r="X145" i="1"/>
  <c r="X156" i="1"/>
  <c r="X57" i="1"/>
  <c r="X175" i="1"/>
  <c r="X146" i="1"/>
  <c r="X161" i="1"/>
  <c r="X166" i="1"/>
  <c r="X50" i="1"/>
  <c r="X118" i="1"/>
  <c r="X215" i="1"/>
  <c r="X147" i="1"/>
  <c r="X185" i="1"/>
  <c r="X115" i="1"/>
  <c r="X136" i="1"/>
  <c r="X198" i="1"/>
  <c r="X188" i="1"/>
  <c r="X52" i="1"/>
  <c r="X182" i="1"/>
  <c r="X77" i="1"/>
  <c r="X219" i="1"/>
  <c r="X32" i="1"/>
  <c r="W132" i="1"/>
  <c r="W215" i="1"/>
  <c r="W70" i="1"/>
  <c r="W82" i="1"/>
  <c r="W156" i="1"/>
  <c r="W203" i="1"/>
  <c r="W117" i="1"/>
  <c r="W131" i="1"/>
  <c r="W147" i="1"/>
  <c r="W186" i="1"/>
  <c r="W146" i="1"/>
  <c r="W71" i="1"/>
  <c r="W103" i="1"/>
  <c r="W113" i="1"/>
  <c r="W210" i="1"/>
  <c r="W212" i="1"/>
  <c r="W127" i="1"/>
  <c r="W201" i="1"/>
  <c r="W182" i="1"/>
  <c r="D293" i="1"/>
  <c r="D353" i="1"/>
  <c r="D348" i="1"/>
  <c r="G950" i="1"/>
  <c r="G927" i="1"/>
  <c r="D899" i="1"/>
  <c r="G860" i="1"/>
  <c r="D824" i="1"/>
  <c r="D785" i="1"/>
  <c r="D756" i="1"/>
  <c r="D726" i="1"/>
  <c r="D693" i="1"/>
  <c r="D663" i="1"/>
  <c r="D625" i="1"/>
  <c r="G569" i="1"/>
  <c r="G540" i="1"/>
  <c r="D500" i="1"/>
  <c r="D424" i="1"/>
  <c r="D391" i="1"/>
  <c r="D272" i="1"/>
  <c r="X122" i="1"/>
  <c r="W60" i="1"/>
  <c r="W192" i="1"/>
  <c r="X222" i="1"/>
  <c r="W178" i="1"/>
  <c r="W195" i="1"/>
  <c r="X176" i="1"/>
  <c r="X65" i="1"/>
  <c r="X78" i="1"/>
  <c r="X197" i="1"/>
  <c r="X167" i="1"/>
  <c r="X74" i="1"/>
  <c r="X67" i="1"/>
  <c r="X29" i="1"/>
  <c r="X112" i="1"/>
  <c r="W218" i="1"/>
  <c r="W187" i="1"/>
  <c r="W171" i="1"/>
  <c r="W95" i="1"/>
  <c r="W67" i="1"/>
  <c r="W160" i="1"/>
  <c r="D652" i="1"/>
  <c r="G315" i="1"/>
  <c r="D294" i="1"/>
  <c r="D357" i="1"/>
  <c r="D947" i="1"/>
  <c r="G919" i="1"/>
  <c r="D887" i="1"/>
  <c r="G848" i="1"/>
  <c r="D819" i="1"/>
  <c r="D774" i="1"/>
  <c r="D747" i="1"/>
  <c r="D705" i="1"/>
  <c r="D681" i="1"/>
  <c r="D654" i="1"/>
  <c r="D609" i="1"/>
  <c r="G560" i="1"/>
  <c r="D535" i="1"/>
  <c r="D495" i="1"/>
  <c r="D473" i="1"/>
  <c r="D413" i="1"/>
  <c r="D380" i="1"/>
  <c r="D327" i="1"/>
  <c r="D268" i="1"/>
  <c r="X149" i="1"/>
  <c r="W205" i="1"/>
  <c r="W165" i="1"/>
  <c r="W142" i="1"/>
  <c r="W125" i="1"/>
  <c r="X120" i="1"/>
  <c r="W105" i="1"/>
  <c r="W93" i="1"/>
  <c r="X91" i="1"/>
  <c r="W83" i="1"/>
  <c r="W75" i="1"/>
  <c r="W62" i="1"/>
  <c r="W45" i="1"/>
  <c r="W42" i="1"/>
  <c r="X33" i="1"/>
  <c r="X192" i="1"/>
  <c r="W53" i="1"/>
  <c r="X130" i="1"/>
  <c r="W86" i="1"/>
  <c r="W47" i="1"/>
  <c r="X97" i="1"/>
  <c r="W98" i="1"/>
  <c r="W194" i="1"/>
  <c r="X73" i="1"/>
  <c r="W28" i="1"/>
  <c r="X162" i="1"/>
  <c r="W54" i="1"/>
  <c r="X56" i="1"/>
  <c r="X164" i="1"/>
  <c r="W154" i="1"/>
  <c r="X31" i="1"/>
  <c r="X90" i="1"/>
  <c r="X169" i="1"/>
  <c r="X150" i="1"/>
  <c r="X202" i="1"/>
  <c r="X40" i="1"/>
  <c r="X85" i="1"/>
  <c r="X133" i="1"/>
  <c r="X37" i="1"/>
  <c r="X180" i="1"/>
  <c r="X129" i="1"/>
  <c r="X181" i="1"/>
  <c r="X110" i="1"/>
  <c r="X132" i="1"/>
  <c r="X217" i="1"/>
  <c r="X208" i="1"/>
  <c r="X200" i="1"/>
  <c r="X143" i="1"/>
  <c r="X70" i="1"/>
  <c r="X39" i="1"/>
  <c r="X69" i="1"/>
  <c r="W104" i="1"/>
  <c r="W198" i="1"/>
  <c r="W112" i="1"/>
  <c r="W76" i="1"/>
  <c r="W208" i="1"/>
  <c r="W109" i="1"/>
  <c r="W30" i="1"/>
  <c r="W129" i="1"/>
  <c r="W172" i="1"/>
  <c r="W161" i="1"/>
  <c r="W213" i="1"/>
  <c r="W143" i="1"/>
  <c r="W89" i="1"/>
  <c r="W119" i="1"/>
  <c r="W180" i="1"/>
  <c r="W185" i="1"/>
  <c r="W193" i="1"/>
  <c r="W217" i="1"/>
  <c r="W184" i="1"/>
  <c r="W32" i="1"/>
  <c r="G333" i="1"/>
  <c r="X148" i="1"/>
  <c r="W88" i="1"/>
  <c r="X75" i="1"/>
  <c r="W51" i="1"/>
  <c r="W130" i="1"/>
  <c r="W97" i="1"/>
  <c r="W73" i="1"/>
  <c r="X58" i="1"/>
  <c r="X158" i="1"/>
  <c r="X159" i="1"/>
  <c r="X117" i="1"/>
  <c r="X113" i="1"/>
  <c r="X187" i="1"/>
  <c r="X119" i="1"/>
  <c r="X171" i="1"/>
  <c r="X49" i="1"/>
  <c r="W140" i="1"/>
  <c r="W61" i="1"/>
  <c r="W121" i="1"/>
  <c r="W200" i="1"/>
  <c r="W114" i="1"/>
  <c r="W111" i="1"/>
  <c r="W216" i="1"/>
  <c r="X102" i="1"/>
  <c r="D309" i="1"/>
  <c r="D486" i="1"/>
  <c r="D961" i="1"/>
  <c r="D932" i="1"/>
  <c r="D906" i="1"/>
  <c r="D866" i="1"/>
  <c r="G831" i="1"/>
  <c r="D794" i="1"/>
  <c r="D760" i="1"/>
  <c r="G731" i="1"/>
  <c r="G696" i="1"/>
  <c r="D671" i="1"/>
  <c r="D638" i="1"/>
  <c r="D579" i="1"/>
  <c r="D542" i="1"/>
  <c r="D519" i="1"/>
  <c r="G489" i="1"/>
  <c r="D430" i="1"/>
  <c r="D399" i="1"/>
  <c r="D342" i="1"/>
  <c r="G281" i="1"/>
  <c r="D243" i="1"/>
  <c r="X138" i="1"/>
  <c r="X214" i="1"/>
  <c r="W151" i="1"/>
  <c r="W134" i="1"/>
  <c r="W124" i="1"/>
  <c r="W116" i="1"/>
  <c r="W92" i="1"/>
  <c r="X88" i="1"/>
  <c r="X81" i="1"/>
  <c r="X80" i="1"/>
  <c r="X60" i="1"/>
  <c r="X51" i="1"/>
  <c r="W44" i="1"/>
  <c r="W225" i="1"/>
  <c r="W222" i="1"/>
  <c r="X46" i="1"/>
  <c r="W96" i="1"/>
  <c r="W152" i="1"/>
  <c r="X195" i="1"/>
  <c r="W38" i="1"/>
  <c r="W66" i="1"/>
  <c r="W176" i="1"/>
  <c r="X59" i="1"/>
  <c r="X209" i="1"/>
  <c r="W65" i="1"/>
  <c r="X27" i="1"/>
  <c r="X64" i="1"/>
  <c r="X183" i="1"/>
  <c r="X106" i="1"/>
  <c r="X123" i="1"/>
  <c r="X48" i="1"/>
  <c r="X82" i="1"/>
  <c r="X72" i="1"/>
  <c r="X103" i="1"/>
  <c r="X193" i="1"/>
  <c r="X160" i="1"/>
  <c r="X76" i="1"/>
  <c r="X186" i="1"/>
  <c r="X212" i="1"/>
  <c r="X104" i="1"/>
  <c r="X94" i="1"/>
  <c r="X191" i="1"/>
  <c r="X121" i="1"/>
  <c r="X184" i="1"/>
  <c r="X189" i="1"/>
  <c r="X36" i="1"/>
  <c r="X35" i="1"/>
  <c r="W41" i="1"/>
  <c r="W118" i="1"/>
  <c r="W189" i="1"/>
  <c r="W191" i="1"/>
  <c r="W139" i="1"/>
  <c r="W135" i="1"/>
  <c r="W188" i="1"/>
  <c r="W204" i="1"/>
  <c r="W40" i="1"/>
  <c r="W107" i="1"/>
  <c r="W190" i="1"/>
  <c r="W227" i="1"/>
  <c r="W99" i="1"/>
  <c r="W110" i="1"/>
  <c r="W136" i="1"/>
  <c r="W72" i="1"/>
  <c r="W167" i="1"/>
  <c r="W37" i="1"/>
  <c r="W52" i="1"/>
  <c r="W219" i="1"/>
  <c r="G476" i="1"/>
  <c r="W224" i="1"/>
  <c r="W173" i="1"/>
  <c r="X126" i="1"/>
  <c r="X108" i="1"/>
  <c r="X62" i="1"/>
  <c r="X34" i="1"/>
  <c r="W128" i="1"/>
  <c r="X152" i="1"/>
  <c r="X66" i="1"/>
  <c r="W56" i="1"/>
  <c r="W31" i="1"/>
  <c r="X131" i="1"/>
  <c r="X99" i="1"/>
  <c r="X170" i="1"/>
  <c r="X41" i="1"/>
  <c r="X61" i="1"/>
  <c r="X218" i="1"/>
  <c r="W133" i="1"/>
  <c r="W183" i="1"/>
  <c r="W169" i="1"/>
  <c r="W48" i="1"/>
  <c r="W85" i="1"/>
  <c r="W181" i="1"/>
  <c r="W77" i="1"/>
  <c r="R205" i="1"/>
  <c r="V205" i="1" s="1"/>
  <c r="R127" i="1"/>
  <c r="R109" i="1"/>
  <c r="U109" i="1" s="1"/>
  <c r="J153" i="1"/>
  <c r="T153" i="1" s="1"/>
  <c r="J138" i="1"/>
  <c r="S138" i="1" s="1"/>
  <c r="J181" i="1"/>
  <c r="T181" i="1" s="1"/>
  <c r="S96" i="1"/>
  <c r="AJ96" i="1" s="1"/>
  <c r="J175" i="1"/>
  <c r="J158" i="1"/>
  <c r="T158" i="1" s="1"/>
  <c r="T105" i="1"/>
  <c r="AR105" i="1" s="1"/>
  <c r="R48" i="1"/>
  <c r="V48" i="1" s="1"/>
  <c r="R157" i="1"/>
  <c r="U157" i="1" s="1"/>
  <c r="J200" i="1"/>
  <c r="T200" i="1" s="1"/>
  <c r="R45" i="1"/>
  <c r="R195" i="1"/>
  <c r="J155" i="1"/>
  <c r="R89" i="1"/>
  <c r="J116" i="1"/>
  <c r="J180" i="1"/>
  <c r="J101" i="1"/>
  <c r="R162" i="1"/>
  <c r="U80" i="1"/>
  <c r="AK80" i="1" s="1"/>
  <c r="V80" i="1"/>
  <c r="U164" i="1"/>
  <c r="AE164" i="1" s="1"/>
  <c r="V164" i="1"/>
  <c r="S57" i="1"/>
  <c r="AR57" i="1" s="1"/>
  <c r="T57" i="1"/>
  <c r="T47" i="1"/>
  <c r="S47" i="1"/>
  <c r="AV47" i="1" s="1"/>
  <c r="U111" i="1"/>
  <c r="V111" i="1"/>
  <c r="U82" i="1"/>
  <c r="AM82" i="1" s="1"/>
  <c r="V82" i="1"/>
  <c r="T140" i="1"/>
  <c r="S140" i="1"/>
  <c r="AX140" i="1" s="1"/>
  <c r="T190" i="1"/>
  <c r="S190" i="1"/>
  <c r="S119" i="1"/>
  <c r="AX119" i="1" s="1"/>
  <c r="T119" i="1"/>
  <c r="U46" i="1"/>
  <c r="V46" i="1"/>
  <c r="F6" i="1"/>
  <c r="H4" i="1"/>
  <c r="B6" i="1"/>
  <c r="D4" i="1"/>
  <c r="R223" i="1"/>
  <c r="V223" i="1" s="1"/>
  <c r="R166" i="1"/>
  <c r="U166" i="1" s="1"/>
  <c r="AW166" i="1" s="1"/>
  <c r="R84" i="1"/>
  <c r="U84" i="1" s="1"/>
  <c r="R61" i="1"/>
  <c r="U61" i="1" s="1"/>
  <c r="AU61" i="1" s="1"/>
  <c r="U121" i="1"/>
  <c r="AQ121" i="1" s="1"/>
  <c r="U216" i="1"/>
  <c r="AO216" i="1" s="1"/>
  <c r="J195" i="1"/>
  <c r="T195" i="1" s="1"/>
  <c r="V204" i="1"/>
  <c r="AG204" i="1" s="1"/>
  <c r="J103" i="1"/>
  <c r="S103" i="1" s="1"/>
  <c r="J174" i="1"/>
  <c r="S174" i="1" s="1"/>
  <c r="AN174" i="1" s="1"/>
  <c r="J218" i="1"/>
  <c r="J83" i="1"/>
  <c r="T83" i="1" s="1"/>
  <c r="J124" i="1"/>
  <c r="S124" i="1" s="1"/>
  <c r="J217" i="1"/>
  <c r="T217" i="1" s="1"/>
  <c r="J78" i="1"/>
  <c r="J171" i="1"/>
  <c r="T171" i="1" s="1"/>
  <c r="J203" i="1"/>
  <c r="T203" i="1" s="1"/>
  <c r="R167" i="1"/>
  <c r="J72" i="1"/>
  <c r="J213" i="1"/>
  <c r="J53" i="1"/>
  <c r="R125" i="1"/>
  <c r="R165" i="1"/>
  <c r="J63" i="1"/>
  <c r="J36" i="1"/>
  <c r="R206" i="1"/>
  <c r="R108" i="1"/>
  <c r="R65" i="1"/>
  <c r="R28" i="1"/>
  <c r="J92" i="1"/>
  <c r="R93" i="1"/>
  <c r="T73" i="1"/>
  <c r="S196" i="1"/>
  <c r="T196" i="1"/>
  <c r="V35" i="1"/>
  <c r="U35" i="1"/>
  <c r="U192" i="1"/>
  <c r="AU192" i="1" s="1"/>
  <c r="V192" i="1"/>
  <c r="U138" i="1"/>
  <c r="AQ138" i="1" s="1"/>
  <c r="V138" i="1"/>
  <c r="V112" i="1"/>
  <c r="U112" i="1"/>
  <c r="AK112" i="1" s="1"/>
  <c r="T197" i="1"/>
  <c r="S197" i="1"/>
  <c r="AL197" i="1" s="1"/>
  <c r="U193" i="1"/>
  <c r="V193" i="1"/>
  <c r="V221" i="1"/>
  <c r="U221" i="1"/>
  <c r="AS221" i="1" s="1"/>
  <c r="V191" i="1"/>
  <c r="U191" i="1"/>
  <c r="AQ191" i="1" s="1"/>
  <c r="U104" i="1"/>
  <c r="AK104" i="1" s="1"/>
  <c r="V96" i="1"/>
  <c r="U96" i="1"/>
  <c r="AC96" i="1" s="1"/>
  <c r="T184" i="1"/>
  <c r="S184" i="1"/>
  <c r="AR184" i="1" s="1"/>
  <c r="S158" i="1"/>
  <c r="AB158" i="1" s="1"/>
  <c r="U187" i="1"/>
  <c r="AW187" i="1" s="1"/>
  <c r="V187" i="1"/>
  <c r="U159" i="1"/>
  <c r="AQ159" i="1" s="1"/>
  <c r="V159" i="1"/>
  <c r="V100" i="1"/>
  <c r="U64" i="1"/>
  <c r="AC64" i="1" s="1"/>
  <c r="V64" i="1"/>
  <c r="S169" i="1"/>
  <c r="AR169" i="1" s="1"/>
  <c r="S64" i="1"/>
  <c r="AD64" i="1" s="1"/>
  <c r="T64" i="1"/>
  <c r="T160" i="1"/>
  <c r="S160" i="1"/>
  <c r="AD160" i="1" s="1"/>
  <c r="T206" i="1"/>
  <c r="S206" i="1"/>
  <c r="V215" i="1"/>
  <c r="U215" i="1"/>
  <c r="T178" i="1"/>
  <c r="S178" i="1"/>
  <c r="T62" i="1"/>
  <c r="S62" i="1"/>
  <c r="AB62" i="1" s="1"/>
  <c r="V142" i="1"/>
  <c r="U142" i="1"/>
  <c r="AM142" i="1" s="1"/>
  <c r="T33" i="1"/>
  <c r="S33" i="1"/>
  <c r="U190" i="1"/>
  <c r="V190" i="1"/>
  <c r="S226" i="1"/>
  <c r="AJ226" i="1" s="1"/>
  <c r="T226" i="1"/>
  <c r="U171" i="1"/>
  <c r="V171" i="1"/>
  <c r="U29" i="1"/>
  <c r="V29" i="1"/>
  <c r="U57" i="1"/>
  <c r="V57" i="1"/>
  <c r="S154" i="1"/>
  <c r="AR154" i="1" s="1"/>
  <c r="T154" i="1"/>
  <c r="S97" i="1"/>
  <c r="AJ97" i="1" s="1"/>
  <c r="U68" i="1"/>
  <c r="AU68" i="1" s="1"/>
  <c r="V68" i="1"/>
  <c r="T66" i="1"/>
  <c r="V109" i="1"/>
  <c r="S35" i="1"/>
  <c r="AT35" i="1" s="1"/>
  <c r="T35" i="1"/>
  <c r="T94" i="1"/>
  <c r="S94" i="1"/>
  <c r="AL94" i="1" s="1"/>
  <c r="S220" i="1"/>
  <c r="AF220" i="1" s="1"/>
  <c r="U43" i="1"/>
  <c r="AI43" i="1" s="1"/>
  <c r="V43" i="1"/>
  <c r="U163" i="1"/>
  <c r="AC163" i="1" s="1"/>
  <c r="V163" i="1"/>
  <c r="U194" i="1"/>
  <c r="AS194" i="1" s="1"/>
  <c r="V194" i="1"/>
  <c r="U214" i="1"/>
  <c r="AQ214" i="1" s="1"/>
  <c r="V214" i="1"/>
  <c r="U178" i="1"/>
  <c r="AY178" i="1" s="1"/>
  <c r="V178" i="1"/>
  <c r="V105" i="1"/>
  <c r="U105" i="1"/>
  <c r="V172" i="1"/>
  <c r="U172" i="1"/>
  <c r="T40" i="1"/>
  <c r="S40" i="1"/>
  <c r="AT40" i="1" s="1"/>
  <c r="S27" i="1"/>
  <c r="AL27" i="1" s="1"/>
  <c r="U185" i="1"/>
  <c r="AW185" i="1" s="1"/>
  <c r="V185" i="1"/>
  <c r="V59" i="1"/>
  <c r="S107" i="1"/>
  <c r="T107" i="1"/>
  <c r="S210" i="1"/>
  <c r="AT210" i="1" s="1"/>
  <c r="T210" i="1"/>
  <c r="S168" i="1"/>
  <c r="AH168" i="1" s="1"/>
  <c r="T168" i="1"/>
  <c r="S150" i="1"/>
  <c r="AB150" i="1" s="1"/>
  <c r="T150" i="1"/>
  <c r="S222" i="1"/>
  <c r="AD222" i="1" s="1"/>
  <c r="T222" i="1"/>
  <c r="S189" i="1"/>
  <c r="AF189" i="1" s="1"/>
  <c r="T81" i="1"/>
  <c r="S81" i="1"/>
  <c r="AB81" i="1" s="1"/>
  <c r="R152" i="1"/>
  <c r="R63" i="1"/>
  <c r="R53" i="1"/>
  <c r="R151" i="1"/>
  <c r="J67" i="1"/>
  <c r="J214" i="1"/>
  <c r="R202" i="1"/>
  <c r="J109" i="1"/>
  <c r="J149" i="1"/>
  <c r="J165" i="1"/>
  <c r="J32" i="1"/>
  <c r="J84" i="1"/>
  <c r="J30" i="1"/>
  <c r="J99" i="1"/>
  <c r="R189" i="1"/>
  <c r="J191" i="1"/>
  <c r="V127" i="1"/>
  <c r="U127" i="1"/>
  <c r="U183" i="1"/>
  <c r="AO183" i="1" s="1"/>
  <c r="V183" i="1"/>
  <c r="V85" i="1"/>
  <c r="U85" i="1"/>
  <c r="AU85" i="1" s="1"/>
  <c r="S41" i="1"/>
  <c r="AX41" i="1" s="1"/>
  <c r="T41" i="1"/>
  <c r="V177" i="1"/>
  <c r="U101" i="1"/>
  <c r="AI101" i="1" s="1"/>
  <c r="S175" i="1"/>
  <c r="AF175" i="1" s="1"/>
  <c r="T175" i="1"/>
  <c r="S156" i="1"/>
  <c r="AD156" i="1" s="1"/>
  <c r="T126" i="1"/>
  <c r="S141" i="1"/>
  <c r="T141" i="1"/>
  <c r="T146" i="1"/>
  <c r="S146" i="1"/>
  <c r="S218" i="1"/>
  <c r="T218" i="1"/>
  <c r="S78" i="1"/>
  <c r="AH78" i="1" s="1"/>
  <c r="T78" i="1"/>
  <c r="V115" i="1"/>
  <c r="U115" i="1"/>
  <c r="T82" i="1"/>
  <c r="S82" i="1"/>
  <c r="AV82" i="1" s="1"/>
  <c r="S131" i="1"/>
  <c r="AJ131" i="1" s="1"/>
  <c r="T131" i="1"/>
  <c r="S68" i="1"/>
  <c r="S65" i="1"/>
  <c r="AV65" i="1" s="1"/>
  <c r="T65" i="1"/>
  <c r="S111" i="1"/>
  <c r="T111" i="1"/>
  <c r="U155" i="1"/>
  <c r="AK155" i="1" s="1"/>
  <c r="V155" i="1"/>
  <c r="S106" i="1"/>
  <c r="S79" i="1"/>
  <c r="T79" i="1"/>
  <c r="U201" i="1"/>
  <c r="AY201" i="1" s="1"/>
  <c r="V201" i="1"/>
  <c r="V132" i="1"/>
  <c r="U132" i="1"/>
  <c r="S187" i="1"/>
  <c r="T187" i="1"/>
  <c r="S88" i="1"/>
  <c r="AR88" i="1" s="1"/>
  <c r="T88" i="1"/>
  <c r="S55" i="1"/>
  <c r="T55" i="1"/>
  <c r="S125" i="1"/>
  <c r="T125" i="1"/>
  <c r="S91" i="1"/>
  <c r="T91" i="1"/>
  <c r="T48" i="1"/>
  <c r="S48" i="1"/>
  <c r="S34" i="1"/>
  <c r="T34" i="1"/>
  <c r="R149" i="1"/>
  <c r="R227" i="1"/>
  <c r="R218" i="1"/>
  <c r="R150" i="1"/>
  <c r="R158" i="1"/>
  <c r="R47" i="1"/>
  <c r="J211" i="1"/>
  <c r="J209" i="1"/>
  <c r="J219" i="1"/>
  <c r="J172" i="1"/>
  <c r="J139" i="1"/>
  <c r="R180" i="1"/>
  <c r="R73" i="1"/>
  <c r="J198" i="1"/>
  <c r="J98" i="1"/>
  <c r="J130" i="1"/>
  <c r="R156" i="1"/>
  <c r="J183" i="1"/>
  <c r="J49" i="1"/>
  <c r="J50" i="1"/>
  <c r="U170" i="1"/>
  <c r="V170" i="1"/>
  <c r="U140" i="1"/>
  <c r="V140" i="1"/>
  <c r="V38" i="1"/>
  <c r="U38" i="1"/>
  <c r="U81" i="1"/>
  <c r="U148" i="1"/>
  <c r="V148" i="1"/>
  <c r="U226" i="1"/>
  <c r="AE226" i="1" s="1"/>
  <c r="AE229" i="1" s="1"/>
  <c r="V226" i="1"/>
  <c r="S83" i="1"/>
  <c r="AR83" i="1" s="1"/>
  <c r="T124" i="1"/>
  <c r="U122" i="1"/>
  <c r="AM122" i="1" s="1"/>
  <c r="V122" i="1"/>
  <c r="T31" i="1"/>
  <c r="S56" i="1"/>
  <c r="AT56" i="1" s="1"/>
  <c r="T56" i="1"/>
  <c r="S52" i="1"/>
  <c r="AR52" i="1" s="1"/>
  <c r="T52" i="1"/>
  <c r="S70" i="1"/>
  <c r="AP70" i="1" s="1"/>
  <c r="T70" i="1"/>
  <c r="S85" i="1"/>
  <c r="AX85" i="1" s="1"/>
  <c r="T85" i="1"/>
  <c r="S69" i="1"/>
  <c r="T69" i="1"/>
  <c r="S205" i="1"/>
  <c r="AR205" i="1" s="1"/>
  <c r="T205" i="1"/>
  <c r="S200" i="1"/>
  <c r="AF200" i="1" s="1"/>
  <c r="J136" i="1"/>
  <c r="R143" i="1"/>
  <c r="R198" i="1"/>
  <c r="R139" i="1"/>
  <c r="R42" i="1"/>
  <c r="R197" i="1"/>
  <c r="R224" i="1"/>
  <c r="R186" i="1"/>
  <c r="R103" i="1"/>
  <c r="R208" i="1"/>
  <c r="R77" i="1"/>
  <c r="R50" i="1"/>
  <c r="R79" i="1"/>
  <c r="AS36" i="1"/>
  <c r="J207" i="1"/>
  <c r="J43" i="1"/>
  <c r="J28" i="1"/>
  <c r="J54" i="1"/>
  <c r="R173" i="1"/>
  <c r="J42" i="1"/>
  <c r="J100" i="1"/>
  <c r="R145" i="1"/>
  <c r="J37" i="1"/>
  <c r="J204" i="1"/>
  <c r="J113" i="1"/>
  <c r="J182" i="1"/>
  <c r="U126" i="1" l="1"/>
  <c r="AM126" i="1" s="1"/>
  <c r="S217" i="1"/>
  <c r="AJ217" i="1" s="1"/>
  <c r="AT190" i="1"/>
  <c r="U146" i="1"/>
  <c r="AY146" i="1" s="1"/>
  <c r="AD61" i="1"/>
  <c r="S120" i="1"/>
  <c r="AX120" i="1" s="1"/>
  <c r="U114" i="1"/>
  <c r="U90" i="1"/>
  <c r="AM90" i="1" s="1"/>
  <c r="U75" i="1"/>
  <c r="AW75" i="1" s="1"/>
  <c r="U74" i="1"/>
  <c r="S212" i="1"/>
  <c r="AT212" i="1" s="1"/>
  <c r="AE207" i="1"/>
  <c r="S93" i="1"/>
  <c r="AB93" i="1" s="1"/>
  <c r="AR60" i="1"/>
  <c r="V98" i="1"/>
  <c r="T45" i="1"/>
  <c r="V129" i="1"/>
  <c r="AD229" i="1"/>
  <c r="S39" i="1"/>
  <c r="AD39" i="1" s="1"/>
  <c r="V70" i="1"/>
  <c r="T148" i="1"/>
  <c r="AQ127" i="1"/>
  <c r="S179" i="1"/>
  <c r="AP179" i="1" s="1"/>
  <c r="T112" i="1"/>
  <c r="U91" i="1"/>
  <c r="AO91" i="1" s="1"/>
  <c r="AO196" i="1"/>
  <c r="S166" i="1"/>
  <c r="S77" i="1"/>
  <c r="AR77" i="1" s="1"/>
  <c r="T143" i="1"/>
  <c r="S123" i="1"/>
  <c r="T170" i="1"/>
  <c r="V39" i="1"/>
  <c r="T127" i="1"/>
  <c r="V166" i="1"/>
  <c r="U220" i="1"/>
  <c r="AI220" i="1" s="1"/>
  <c r="AI229" i="1" s="1"/>
  <c r="T80" i="1"/>
  <c r="V118" i="1"/>
  <c r="AF225" i="1"/>
  <c r="AF229" i="1" s="1"/>
  <c r="AQ137" i="1"/>
  <c r="S29" i="1"/>
  <c r="AF29" i="1" s="1"/>
  <c r="V99" i="1"/>
  <c r="S188" i="1"/>
  <c r="AX188" i="1" s="1"/>
  <c r="AC27" i="1"/>
  <c r="S134" i="1"/>
  <c r="AB134" i="1" s="1"/>
  <c r="U48" i="1"/>
  <c r="V119" i="1"/>
  <c r="U184" i="1"/>
  <c r="AO184" i="1" s="1"/>
  <c r="U123" i="1"/>
  <c r="S186" i="1"/>
  <c r="AL186" i="1" s="1"/>
  <c r="S87" i="1"/>
  <c r="AX87" i="1" s="1"/>
  <c r="AU128" i="1"/>
  <c r="T137" i="1"/>
  <c r="AG88" i="1"/>
  <c r="V176" i="1"/>
  <c r="AW176" i="1" s="1"/>
  <c r="S117" i="1"/>
  <c r="AR117" i="1" s="1"/>
  <c r="V169" i="1"/>
  <c r="T174" i="1"/>
  <c r="AM46" i="1"/>
  <c r="S192" i="1"/>
  <c r="AH192" i="1" s="1"/>
  <c r="T193" i="1"/>
  <c r="AP193" i="1" s="1"/>
  <c r="AT229" i="1"/>
  <c r="S208" i="1"/>
  <c r="AF208" i="1" s="1"/>
  <c r="T167" i="1"/>
  <c r="V61" i="1"/>
  <c r="AS118" i="1"/>
  <c r="V110" i="1"/>
  <c r="V157" i="1"/>
  <c r="AT44" i="1"/>
  <c r="U161" i="1"/>
  <c r="AI161" i="1" s="1"/>
  <c r="V161" i="1"/>
  <c r="AG70" i="1"/>
  <c r="AF216" i="1"/>
  <c r="V40" i="1"/>
  <c r="AR91" i="1"/>
  <c r="AU111" i="1"/>
  <c r="AR110" i="1"/>
  <c r="AU98" i="1"/>
  <c r="AD45" i="1"/>
  <c r="AX166" i="1"/>
  <c r="T164" i="1"/>
  <c r="AY29" i="1"/>
  <c r="AQ113" i="1"/>
  <c r="AK100" i="1"/>
  <c r="AF74" i="1"/>
  <c r="AM175" i="1"/>
  <c r="AK170" i="1"/>
  <c r="C4" i="1"/>
  <c r="AE94" i="1"/>
  <c r="V120" i="1"/>
  <c r="AR142" i="1"/>
  <c r="AG37" i="1"/>
  <c r="U97" i="1"/>
  <c r="AY97" i="1" s="1"/>
  <c r="AI140" i="1"/>
  <c r="AO210" i="1"/>
  <c r="AO229" i="1" s="1"/>
  <c r="T135" i="1"/>
  <c r="AN135" i="1" s="1"/>
  <c r="AQ57" i="1"/>
  <c r="AP196" i="1"/>
  <c r="AL124" i="1"/>
  <c r="AB185" i="1"/>
  <c r="AW95" i="1"/>
  <c r="AG120" i="1"/>
  <c r="AT170" i="1"/>
  <c r="AF71" i="1"/>
  <c r="U30" i="1"/>
  <c r="AC30" i="1" s="1"/>
  <c r="V71" i="1"/>
  <c r="U71" i="1"/>
  <c r="AO66" i="1"/>
  <c r="AV73" i="1"/>
  <c r="U203" i="1"/>
  <c r="AI203" i="1" s="1"/>
  <c r="G4" i="1"/>
  <c r="AW84" i="1"/>
  <c r="T76" i="1"/>
  <c r="S195" i="1"/>
  <c r="AT195" i="1" s="1"/>
  <c r="V84" i="1"/>
  <c r="U199" i="1"/>
  <c r="AI199" i="1" s="1"/>
  <c r="V56" i="1"/>
  <c r="AY56" i="1" s="1"/>
  <c r="S75" i="1"/>
  <c r="T138" i="1"/>
  <c r="AJ138" i="1" s="1"/>
  <c r="U205" i="1"/>
  <c r="AW205" i="1" s="1"/>
  <c r="U182" i="1"/>
  <c r="AU182" i="1" s="1"/>
  <c r="AG154" i="1"/>
  <c r="V27" i="1"/>
  <c r="T90" i="1"/>
  <c r="AH90" i="1" s="1"/>
  <c r="U33" i="1"/>
  <c r="AQ33" i="1" s="1"/>
  <c r="U181" i="1"/>
  <c r="AO181" i="1" s="1"/>
  <c r="V44" i="1"/>
  <c r="S129" i="1"/>
  <c r="AX129" i="1" s="1"/>
  <c r="U78" i="1"/>
  <c r="AO78" i="1" s="1"/>
  <c r="S194" i="1"/>
  <c r="AF194" i="1" s="1"/>
  <c r="T194" i="1"/>
  <c r="AT69" i="1"/>
  <c r="V222" i="1"/>
  <c r="AG222" i="1" s="1"/>
  <c r="AG229" i="1" s="1"/>
  <c r="V76" i="1"/>
  <c r="AI76" i="1" s="1"/>
  <c r="V54" i="1"/>
  <c r="AK54" i="1" s="1"/>
  <c r="T225" i="1"/>
  <c r="AY193" i="1"/>
  <c r="V135" i="1"/>
  <c r="AD46" i="1"/>
  <c r="AS99" i="1"/>
  <c r="T59" i="1"/>
  <c r="S59" i="1"/>
  <c r="U200" i="1"/>
  <c r="AY200" i="1" s="1"/>
  <c r="T128" i="1"/>
  <c r="AH128" i="1" s="1"/>
  <c r="V87" i="1"/>
  <c r="S159" i="1"/>
  <c r="AP159" i="1" s="1"/>
  <c r="U133" i="1"/>
  <c r="AG133" i="1" s="1"/>
  <c r="U102" i="1"/>
  <c r="V102" i="1"/>
  <c r="S223" i="1"/>
  <c r="T223" i="1"/>
  <c r="U72" i="1"/>
  <c r="V72" i="1"/>
  <c r="S203" i="1"/>
  <c r="AL203" i="1" s="1"/>
  <c r="AQ148" i="1"/>
  <c r="AL79" i="1"/>
  <c r="AJ143" i="1"/>
  <c r="AY171" i="1"/>
  <c r="AG60" i="1"/>
  <c r="T63" i="1"/>
  <c r="S63" i="1"/>
  <c r="AV63" i="1" s="1"/>
  <c r="U162" i="1"/>
  <c r="V162" i="1"/>
  <c r="U52" i="1"/>
  <c r="V52" i="1"/>
  <c r="V93" i="1"/>
  <c r="U93" i="1"/>
  <c r="V108" i="1"/>
  <c r="U108" i="1"/>
  <c r="AW108" i="1" s="1"/>
  <c r="U165" i="1"/>
  <c r="AG165" i="1" s="1"/>
  <c r="V165" i="1"/>
  <c r="S72" i="1"/>
  <c r="T72" i="1"/>
  <c r="S101" i="1"/>
  <c r="AD101" i="1" s="1"/>
  <c r="T101" i="1"/>
  <c r="S155" i="1"/>
  <c r="AT155" i="1" s="1"/>
  <c r="T155" i="1"/>
  <c r="U147" i="1"/>
  <c r="AG147" i="1" s="1"/>
  <c r="V147" i="1"/>
  <c r="S118" i="1"/>
  <c r="AX118" i="1" s="1"/>
  <c r="T118" i="1"/>
  <c r="U219" i="1"/>
  <c r="V219" i="1"/>
  <c r="S153" i="1"/>
  <c r="AN153" i="1" s="1"/>
  <c r="AV218" i="1"/>
  <c r="AV229" i="1" s="1"/>
  <c r="AR141" i="1"/>
  <c r="AC177" i="1"/>
  <c r="T103" i="1"/>
  <c r="T221" i="1"/>
  <c r="AQ105" i="1"/>
  <c r="S181" i="1"/>
  <c r="AJ181" i="1" s="1"/>
  <c r="S26" i="1"/>
  <c r="AJ26" i="1" s="1"/>
  <c r="S171" i="1"/>
  <c r="AF171" i="1" s="1"/>
  <c r="AW35" i="1"/>
  <c r="AP162" i="1"/>
  <c r="U65" i="1"/>
  <c r="AS65" i="1" s="1"/>
  <c r="V65" i="1"/>
  <c r="T213" i="1"/>
  <c r="S213" i="1"/>
  <c r="AJ213" i="1" s="1"/>
  <c r="AJ229" i="1" s="1"/>
  <c r="T173" i="1"/>
  <c r="S173" i="1"/>
  <c r="U28" i="1"/>
  <c r="AK28" i="1" s="1"/>
  <c r="V28" i="1"/>
  <c r="T36" i="1"/>
  <c r="S36" i="1"/>
  <c r="AF36" i="1" s="1"/>
  <c r="T53" i="1"/>
  <c r="S53" i="1"/>
  <c r="AH53" i="1" s="1"/>
  <c r="T116" i="1"/>
  <c r="S116" i="1"/>
  <c r="V45" i="1"/>
  <c r="U45" i="1"/>
  <c r="AK45" i="1" s="1"/>
  <c r="T121" i="1"/>
  <c r="S121" i="1"/>
  <c r="S115" i="1"/>
  <c r="T115" i="1"/>
  <c r="S152" i="1"/>
  <c r="AL152" i="1" s="1"/>
  <c r="T152" i="1"/>
  <c r="U188" i="1"/>
  <c r="AS188" i="1" s="1"/>
  <c r="U223" i="1"/>
  <c r="AY223" i="1" s="1"/>
  <c r="AY229" i="1" s="1"/>
  <c r="AK172" i="1"/>
  <c r="AD66" i="1"/>
  <c r="U89" i="1"/>
  <c r="AG89" i="1" s="1"/>
  <c r="V89" i="1"/>
  <c r="U41" i="1"/>
  <c r="AG41" i="1" s="1"/>
  <c r="V41" i="1"/>
  <c r="S92" i="1"/>
  <c r="T92" i="1"/>
  <c r="V206" i="1"/>
  <c r="U206" i="1"/>
  <c r="AW206" i="1" s="1"/>
  <c r="U125" i="1"/>
  <c r="AS125" i="1" s="1"/>
  <c r="V125" i="1"/>
  <c r="V167" i="1"/>
  <c r="U167" i="1"/>
  <c r="S180" i="1"/>
  <c r="AL180" i="1" s="1"/>
  <c r="T180" i="1"/>
  <c r="U195" i="1"/>
  <c r="AM195" i="1" s="1"/>
  <c r="V195" i="1"/>
  <c r="S151" i="1"/>
  <c r="T151" i="1"/>
  <c r="T86" i="1"/>
  <c r="S86" i="1"/>
  <c r="AN106" i="1"/>
  <c r="AO132" i="1"/>
  <c r="AB146" i="1"/>
  <c r="AY51" i="1"/>
  <c r="AD123" i="1"/>
  <c r="AO114" i="1"/>
  <c r="AM131" i="1"/>
  <c r="S204" i="1"/>
  <c r="AT204" i="1" s="1"/>
  <c r="T204" i="1"/>
  <c r="S28" i="1"/>
  <c r="AB28" i="1" s="1"/>
  <c r="T28" i="1"/>
  <c r="U103" i="1"/>
  <c r="AM103" i="1" s="1"/>
  <c r="V103" i="1"/>
  <c r="S130" i="1"/>
  <c r="T130" i="1"/>
  <c r="S209" i="1"/>
  <c r="T209" i="1"/>
  <c r="V150" i="1"/>
  <c r="U150" i="1"/>
  <c r="AK150" i="1" s="1"/>
  <c r="S37" i="1"/>
  <c r="AX37" i="1" s="1"/>
  <c r="T37" i="1"/>
  <c r="S42" i="1"/>
  <c r="T42" i="1"/>
  <c r="S43" i="1"/>
  <c r="AT43" i="1" s="1"/>
  <c r="T43" i="1"/>
  <c r="U50" i="1"/>
  <c r="V50" i="1"/>
  <c r="V186" i="1"/>
  <c r="U186" i="1"/>
  <c r="U139" i="1"/>
  <c r="V139" i="1"/>
  <c r="T136" i="1"/>
  <c r="S136" i="1"/>
  <c r="S49" i="1"/>
  <c r="AP49" i="1" s="1"/>
  <c r="T49" i="1"/>
  <c r="S98" i="1"/>
  <c r="T98" i="1"/>
  <c r="S139" i="1"/>
  <c r="AD139" i="1" s="1"/>
  <c r="T139" i="1"/>
  <c r="S211" i="1"/>
  <c r="AX211" i="1" s="1"/>
  <c r="T211" i="1"/>
  <c r="V218" i="1"/>
  <c r="U218" i="1"/>
  <c r="S191" i="1"/>
  <c r="AR191" i="1" s="1"/>
  <c r="T191" i="1"/>
  <c r="S84" i="1"/>
  <c r="T84" i="1"/>
  <c r="S109" i="1"/>
  <c r="AN109" i="1" s="1"/>
  <c r="T109" i="1"/>
  <c r="S67" i="1"/>
  <c r="T67" i="1"/>
  <c r="V63" i="1"/>
  <c r="U63" i="1"/>
  <c r="AB34" i="1"/>
  <c r="AT187" i="1"/>
  <c r="S100" i="1"/>
  <c r="AL100" i="1" s="1"/>
  <c r="T100" i="1"/>
  <c r="V79" i="1"/>
  <c r="U79" i="1"/>
  <c r="AE79" i="1" s="1"/>
  <c r="V42" i="1"/>
  <c r="U42" i="1"/>
  <c r="V180" i="1"/>
  <c r="U180" i="1"/>
  <c r="S30" i="1"/>
  <c r="AR30" i="1" s="1"/>
  <c r="T30" i="1"/>
  <c r="S149" i="1"/>
  <c r="T149" i="1"/>
  <c r="V53" i="1"/>
  <c r="U53" i="1"/>
  <c r="AO53" i="1" s="1"/>
  <c r="V152" i="1"/>
  <c r="U152" i="1"/>
  <c r="U143" i="1"/>
  <c r="AW143" i="1" s="1"/>
  <c r="V143" i="1"/>
  <c r="S50" i="1"/>
  <c r="AJ50" i="1" s="1"/>
  <c r="T50" i="1"/>
  <c r="V156" i="1"/>
  <c r="U156" i="1"/>
  <c r="AE156" i="1" s="1"/>
  <c r="U73" i="1"/>
  <c r="AI73" i="1" s="1"/>
  <c r="V73" i="1"/>
  <c r="S219" i="1"/>
  <c r="AX219" i="1" s="1"/>
  <c r="T219" i="1"/>
  <c r="V158" i="1"/>
  <c r="U158" i="1"/>
  <c r="AG158" i="1" s="1"/>
  <c r="U149" i="1"/>
  <c r="AU149" i="1" s="1"/>
  <c r="V149" i="1"/>
  <c r="S99" i="1"/>
  <c r="T99" i="1"/>
  <c r="S165" i="1"/>
  <c r="AH165" i="1" s="1"/>
  <c r="T165" i="1"/>
  <c r="S214" i="1"/>
  <c r="T214" i="1"/>
  <c r="AS38" i="1"/>
  <c r="AI109" i="1"/>
  <c r="AT178" i="1"/>
  <c r="S113" i="1"/>
  <c r="AN113" i="1" s="1"/>
  <c r="T113" i="1"/>
  <c r="S54" i="1"/>
  <c r="T54" i="1"/>
  <c r="U208" i="1"/>
  <c r="AM208" i="1" s="1"/>
  <c r="V208" i="1"/>
  <c r="U197" i="1"/>
  <c r="AS197" i="1" s="1"/>
  <c r="V197" i="1"/>
  <c r="S182" i="1"/>
  <c r="AJ182" i="1" s="1"/>
  <c r="T182" i="1"/>
  <c r="U145" i="1"/>
  <c r="V145" i="1"/>
  <c r="U173" i="1"/>
  <c r="V173" i="1"/>
  <c r="S207" i="1"/>
  <c r="T207" i="1"/>
  <c r="V77" i="1"/>
  <c r="U77" i="1"/>
  <c r="AK77" i="1" s="1"/>
  <c r="U224" i="1"/>
  <c r="V224" i="1"/>
  <c r="U198" i="1"/>
  <c r="V198" i="1"/>
  <c r="S183" i="1"/>
  <c r="T183" i="1"/>
  <c r="S198" i="1"/>
  <c r="AT198" i="1" s="1"/>
  <c r="T198" i="1"/>
  <c r="S172" i="1"/>
  <c r="AF172" i="1" s="1"/>
  <c r="T172" i="1"/>
  <c r="U47" i="1"/>
  <c r="AE47" i="1" s="1"/>
  <c r="V47" i="1"/>
  <c r="V227" i="1"/>
  <c r="U227" i="1"/>
  <c r="AQ227" i="1" s="1"/>
  <c r="V189" i="1"/>
  <c r="U189" i="1"/>
  <c r="AK189" i="1" s="1"/>
  <c r="S32" i="1"/>
  <c r="T32" i="1"/>
  <c r="V202" i="1"/>
  <c r="U202" i="1"/>
  <c r="U151" i="1"/>
  <c r="V151" i="1"/>
  <c r="AF48" i="1"/>
  <c r="AH221" i="1"/>
  <c r="AV107" i="1"/>
  <c r="AW87" i="1"/>
  <c r="AE72" i="1" l="1"/>
  <c r="AC228" i="1"/>
  <c r="F10" i="1" s="1"/>
  <c r="AW167" i="1"/>
  <c r="AD228" i="1"/>
  <c r="B11" i="1" s="1"/>
  <c r="AU152" i="1"/>
  <c r="AJ86" i="1"/>
  <c r="AS219" i="1"/>
  <c r="AS229" i="1" s="1"/>
  <c r="AQ224" i="1"/>
  <c r="AQ229" i="1" s="1"/>
  <c r="AF115" i="1"/>
  <c r="AQ228" i="1"/>
  <c r="AL98" i="1"/>
  <c r="AH209" i="1"/>
  <c r="AH229" i="1" s="1"/>
  <c r="AL99" i="1"/>
  <c r="AG162" i="1"/>
  <c r="AM228" i="1"/>
  <c r="AS198" i="1"/>
  <c r="AG228" i="1"/>
  <c r="F12" i="1" s="1"/>
  <c r="AP42" i="1"/>
  <c r="AP228" i="1" s="1"/>
  <c r="B17" i="1" s="1"/>
  <c r="AE151" i="1"/>
  <c r="AE228" i="1" s="1"/>
  <c r="F11" i="1" s="1"/>
  <c r="AH207" i="1"/>
  <c r="AK145" i="1"/>
  <c r="AK228" i="1" s="1"/>
  <c r="F14" i="1" s="1"/>
  <c r="AR228" i="1"/>
  <c r="B18" i="1" s="1"/>
  <c r="AN72" i="1"/>
  <c r="AN228" i="1" s="1"/>
  <c r="B16" i="1" s="1"/>
  <c r="AW139" i="1"/>
  <c r="AI50" i="1"/>
  <c r="AH130" i="1"/>
  <c r="AM218" i="1"/>
  <c r="AM229" i="1" s="1"/>
  <c r="AB136" i="1"/>
  <c r="AB228" i="1" s="1"/>
  <c r="B10" i="1" s="1"/>
  <c r="AS228" i="1"/>
  <c r="F18" i="1" s="1"/>
  <c r="AX228" i="1"/>
  <c r="B21" i="1" s="1"/>
  <c r="AH121" i="1"/>
  <c r="AI228" i="1"/>
  <c r="F13" i="1" s="1"/>
  <c r="AV84" i="1"/>
  <c r="AV228" i="1" s="1"/>
  <c r="B20" i="1" s="1"/>
  <c r="AU52" i="1"/>
  <c r="AT173" i="1"/>
  <c r="AW228" i="1"/>
  <c r="F20" i="1" s="1"/>
  <c r="AO186" i="1"/>
  <c r="AO228" i="1" s="1"/>
  <c r="F16" i="1" s="1"/>
  <c r="AJ67" i="1"/>
  <c r="AJ228" i="1" s="1"/>
  <c r="B14" i="1" s="1"/>
  <c r="AH228" i="1"/>
  <c r="AX229" i="1"/>
  <c r="AU42" i="1"/>
  <c r="AF32" i="1"/>
  <c r="AF228" i="1" s="1"/>
  <c r="B12" i="1" s="1"/>
  <c r="AT183" i="1"/>
  <c r="AL149" i="1"/>
  <c r="AL228" i="1" s="1"/>
  <c r="B15" i="1" s="1"/>
  <c r="AY63" i="1"/>
  <c r="AY228" i="1" s="1"/>
  <c r="F21" i="1" s="1"/>
  <c r="F17" i="1" l="1"/>
  <c r="F15" i="1"/>
  <c r="AU228" i="1"/>
  <c r="F19" i="1" s="1"/>
  <c r="AT228" i="1"/>
  <c r="B19" i="1" s="1"/>
  <c r="B13" i="1"/>
</calcChain>
</file>

<file path=xl/sharedStrings.xml><?xml version="1.0" encoding="utf-8"?>
<sst xmlns="http://schemas.openxmlformats.org/spreadsheetml/2006/main" count="2873" uniqueCount="820">
  <si>
    <t>Johann Sebastian Bach</t>
  </si>
  <si>
    <t>Zeneszerző</t>
  </si>
  <si>
    <t>Szül.év</t>
  </si>
  <si>
    <t>Szül.hó,nap</t>
  </si>
  <si>
    <t>Halál év</t>
  </si>
  <si>
    <t>Halál hó,nap</t>
  </si>
  <si>
    <t>Szül évf.</t>
  </si>
  <si>
    <t>Halál évf.</t>
  </si>
  <si>
    <t>Jacopo Peri</t>
  </si>
  <si>
    <t>Kerek</t>
  </si>
  <si>
    <t>Johann Christian Bach</t>
  </si>
  <si>
    <t>Bartók Béla</t>
  </si>
  <si>
    <t>Ludwig van Beethoven</t>
  </si>
  <si>
    <t>Alban Berg</t>
  </si>
  <si>
    <t>Luciano Berio</t>
  </si>
  <si>
    <t>Hector Berlioz</t>
  </si>
  <si>
    <t>Pierre Boulez</t>
  </si>
  <si>
    <t>Johannes Brahms</t>
  </si>
  <si>
    <t>Anton Bruckner</t>
  </si>
  <si>
    <t>John Cage</t>
  </si>
  <si>
    <t>Pjotr Iljics Csajkovszkij</t>
  </si>
  <si>
    <t>Claude Debussy</t>
  </si>
  <si>
    <t>Chistoph Willibald Gluck</t>
  </si>
  <si>
    <t>Georg Friedrich Händel</t>
  </si>
  <si>
    <t>Hans Leo Hassler</t>
  </si>
  <si>
    <t>Joseph Haydn</t>
  </si>
  <si>
    <t>Hans Werner Henze</t>
  </si>
  <si>
    <t>Paul Hindemith</t>
  </si>
  <si>
    <t>Charles Ives</t>
  </si>
  <si>
    <t>Mauricio Kagel</t>
  </si>
  <si>
    <t>Ligeti György</t>
  </si>
  <si>
    <t>Liszt Ferenc</t>
  </si>
  <si>
    <t>Jean-Baptiste Lully</t>
  </si>
  <si>
    <t>Gustav Mahler</t>
  </si>
  <si>
    <t>Claudio Monteverdi</t>
  </si>
  <si>
    <t>Wolfgang Amadeus Mozart</t>
  </si>
  <si>
    <t>Luigi Nono</t>
  </si>
  <si>
    <t>Giovanni Pierluigi da Palestrina</t>
  </si>
  <si>
    <t>Krzysztof Penderecki</t>
  </si>
  <si>
    <t>Giacomo Puccini</t>
  </si>
  <si>
    <t>Henry Purcell</t>
  </si>
  <si>
    <t>Jean-Philippe Rameau</t>
  </si>
  <si>
    <t>Maurice Ravel</t>
  </si>
  <si>
    <t>Max Reger</t>
  </si>
  <si>
    <t>Erik Satie</t>
  </si>
  <si>
    <t>Alessandro Scarlatti</t>
  </si>
  <si>
    <t>Domenico Scarlatti</t>
  </si>
  <si>
    <t>Arnold Schönberg</t>
  </si>
  <si>
    <t>Franz Schubert</t>
  </si>
  <si>
    <t>Robert Schumann</t>
  </si>
  <si>
    <t>Heinrich Schütz</t>
  </si>
  <si>
    <t>Jean Sibelius</t>
  </si>
  <si>
    <t>Dmitrij Sosztakovics</t>
  </si>
  <si>
    <t>Karlheinz Stockhausen</t>
  </si>
  <si>
    <t>Richard Strauss</t>
  </si>
  <si>
    <t>Alekszandr Szkrjabin</t>
  </si>
  <si>
    <t>Igor Sztravinszkij</t>
  </si>
  <si>
    <t>Karol Szymanowski</t>
  </si>
  <si>
    <t>Georg Philipp Telemann</t>
  </si>
  <si>
    <t>Giuseppe Verdi</t>
  </si>
  <si>
    <t>Antonio Vivaldi</t>
  </si>
  <si>
    <t>Richard Wagner</t>
  </si>
  <si>
    <t>Carl Maria von Weber</t>
  </si>
  <si>
    <t>Anton Webern</t>
  </si>
  <si>
    <t>Bernd Alois Zimmermann</t>
  </si>
  <si>
    <t>Járdányi Pál</t>
  </si>
  <si>
    <t>Hubay Jenő</t>
  </si>
  <si>
    <t>Kósa György</t>
  </si>
  <si>
    <t>Kurtág György</t>
  </si>
  <si>
    <t>Szőllősy András</t>
  </si>
  <si>
    <t>Istvánffy Benedek</t>
  </si>
  <si>
    <t>Lavotta János</t>
  </si>
  <si>
    <t>Decsényi János</t>
  </si>
  <si>
    <t>Gárdonyi Zoltán</t>
  </si>
  <si>
    <t>Durkó Zsolt</t>
  </si>
  <si>
    <t>Mosonyi Mihály</t>
  </si>
  <si>
    <t>Soproni József</t>
  </si>
  <si>
    <t>Sári József</t>
  </si>
  <si>
    <t>Kocsár Miklós</t>
  </si>
  <si>
    <t>Petrovics Emil</t>
  </si>
  <si>
    <t>Maros Rudolf</t>
  </si>
  <si>
    <t>Lendvay Kamilló</t>
  </si>
  <si>
    <t>Dohnányi Ernő</t>
  </si>
  <si>
    <t>Ránki György</t>
  </si>
  <si>
    <t>Jeney Zoltán</t>
  </si>
  <si>
    <t>Szokolay Sándor</t>
  </si>
  <si>
    <t>Sugár Rezső</t>
  </si>
  <si>
    <t>Bozay Attila</t>
  </si>
  <si>
    <t>Szőnyi Erzsébet</t>
  </si>
  <si>
    <t>Csíky Boldizsár</t>
  </si>
  <si>
    <t>Kadosa Pál</t>
  </si>
  <si>
    <t>Horusitzky Zoltán</t>
  </si>
  <si>
    <t>Fusz János</t>
  </si>
  <si>
    <t>Pongrácz Zoltán</t>
  </si>
  <si>
    <t>Dubrovay László</t>
  </si>
  <si>
    <t>Farkas Ferenc</t>
  </si>
  <si>
    <t>Bárdos Lajos</t>
  </si>
  <si>
    <t>Bihari János</t>
  </si>
  <si>
    <t>Vidovszky László</t>
  </si>
  <si>
    <t>Vermesy Péter</t>
  </si>
  <si>
    <t>Vántus István</t>
  </si>
  <si>
    <t>Egressy Béni</t>
  </si>
  <si>
    <t>Erkel Ferenc</t>
  </si>
  <si>
    <t>Ezen a napon
SZÜLETETT
zeneszerzők:</t>
  </si>
  <si>
    <t>Ezen a napon 
ELHUNYT
zeneszerzők:</t>
  </si>
  <si>
    <t>É V F O R D U L Ó S   Z E N E S Z E R Z Ő K</t>
  </si>
  <si>
    <t>B á c s - K i s k u n  M e g y e i  K a t o n a  J ó z s e f  K ö n y v t á r</t>
  </si>
  <si>
    <t>Lóránd, Lóránt</t>
  </si>
  <si>
    <t>Gusztáv</t>
  </si>
  <si>
    <t>Antal, Antónia</t>
  </si>
  <si>
    <t>Piroska</t>
  </si>
  <si>
    <t>Márió, Sára</t>
  </si>
  <si>
    <t>Fábián, Sebestyén</t>
  </si>
  <si>
    <t>Ágnes</t>
  </si>
  <si>
    <t>Artúr, Vince</t>
  </si>
  <si>
    <t>Rajmund, Zelma</t>
  </si>
  <si>
    <t>Timót</t>
  </si>
  <si>
    <t>Pál</t>
  </si>
  <si>
    <t>Paula, Vanda</t>
  </si>
  <si>
    <t>Angelika</t>
  </si>
  <si>
    <t>Karola, Károly</t>
  </si>
  <si>
    <t>Adél</t>
  </si>
  <si>
    <t>Martina</t>
  </si>
  <si>
    <t>Gerda, Marcella</t>
  </si>
  <si>
    <t>Ignác</t>
  </si>
  <si>
    <t>Aida, Karolina</t>
  </si>
  <si>
    <t>Balázs</t>
  </si>
  <si>
    <t>Csenge, Ráhel</t>
  </si>
  <si>
    <t>Ágota, Ingrid</t>
  </si>
  <si>
    <t>Dóra, Dorottya</t>
  </si>
  <si>
    <t>Rómeó, Tódor</t>
  </si>
  <si>
    <t>Aranka</t>
  </si>
  <si>
    <t>Abigél, Alex</t>
  </si>
  <si>
    <t>Elvira</t>
  </si>
  <si>
    <t>Bertold, Marietta</t>
  </si>
  <si>
    <t>Lídia, Lívia</t>
  </si>
  <si>
    <t>Ella, Linda</t>
  </si>
  <si>
    <t>Bálint, Valentin</t>
  </si>
  <si>
    <t>Georgina, Kolos</t>
  </si>
  <si>
    <t>Julianna, Lilla</t>
  </si>
  <si>
    <t>Donát</t>
  </si>
  <si>
    <t>Bernadett</t>
  </si>
  <si>
    <t>Zsuzsanna</t>
  </si>
  <si>
    <t>Aladár, Álmos</t>
  </si>
  <si>
    <t>Eleonóra</t>
  </si>
  <si>
    <t>Gerzson</t>
  </si>
  <si>
    <t>Alfréd</t>
  </si>
  <si>
    <t>Mátyás</t>
  </si>
  <si>
    <t>Géza</t>
  </si>
  <si>
    <t>Edina</t>
  </si>
  <si>
    <t>Ákos, Bátor</t>
  </si>
  <si>
    <t>Elemér</t>
  </si>
  <si>
    <t>Albin</t>
  </si>
  <si>
    <t>Lujza</t>
  </si>
  <si>
    <t>Kornélia</t>
  </si>
  <si>
    <t>Kázmér</t>
  </si>
  <si>
    <t>Adorján, Adrián</t>
  </si>
  <si>
    <t>Inez, Leonóra</t>
  </si>
  <si>
    <t>Tamás</t>
  </si>
  <si>
    <t>Zoltán</t>
  </si>
  <si>
    <t>Fanni, Franciska</t>
  </si>
  <si>
    <t>Ildikó</t>
  </si>
  <si>
    <t>Szilárd</t>
  </si>
  <si>
    <t>Gergely</t>
  </si>
  <si>
    <t>Ajtony, Krisztián</t>
  </si>
  <si>
    <t>Matild</t>
  </si>
  <si>
    <t>Kristóf</t>
  </si>
  <si>
    <t>Henrietta</t>
  </si>
  <si>
    <t>Gertrúd, Patrik</t>
  </si>
  <si>
    <t>Ede, Sándor</t>
  </si>
  <si>
    <t>Bánk, József</t>
  </si>
  <si>
    <t>Klaudia</t>
  </si>
  <si>
    <t>Benedek</t>
  </si>
  <si>
    <t>Beáta, Izolda</t>
  </si>
  <si>
    <t>Emőke</t>
  </si>
  <si>
    <t>Gábor, Karina</t>
  </si>
  <si>
    <t>Irén, Írisz</t>
  </si>
  <si>
    <t>Emánuel</t>
  </si>
  <si>
    <t>Hajnalka</t>
  </si>
  <si>
    <t>Gedeon, Johanna</t>
  </si>
  <si>
    <t>Auguszta</t>
  </si>
  <si>
    <t>Zalán</t>
  </si>
  <si>
    <t>Árpád</t>
  </si>
  <si>
    <t>Hugó</t>
  </si>
  <si>
    <t>Áron</t>
  </si>
  <si>
    <t>Buda, Richárd</t>
  </si>
  <si>
    <t>Izidor</t>
  </si>
  <si>
    <t>Vince</t>
  </si>
  <si>
    <t>Bíborka, Vilmos</t>
  </si>
  <si>
    <t>Herman</t>
  </si>
  <si>
    <t>Dénes</t>
  </si>
  <si>
    <t>Erhard</t>
  </si>
  <si>
    <t>Zsolt</t>
  </si>
  <si>
    <t>Leó, Szaniszló</t>
  </si>
  <si>
    <t>Gyula</t>
  </si>
  <si>
    <t>Ida</t>
  </si>
  <si>
    <t>Tibor</t>
  </si>
  <si>
    <t>Anasztázia, Tas</t>
  </si>
  <si>
    <t>Csongor</t>
  </si>
  <si>
    <t>Rudolf</t>
  </si>
  <si>
    <t>Andrea, Ilma</t>
  </si>
  <si>
    <t>Emma</t>
  </si>
  <si>
    <t>Tivadar</t>
  </si>
  <si>
    <t>Konrád</t>
  </si>
  <si>
    <t>Csilla, Noémi</t>
  </si>
  <si>
    <t>Béla</t>
  </si>
  <si>
    <t>György</t>
  </si>
  <si>
    <t>Márk</t>
  </si>
  <si>
    <t>Ervin</t>
  </si>
  <si>
    <t>Zita</t>
  </si>
  <si>
    <t>Valéria</t>
  </si>
  <si>
    <t>Péter</t>
  </si>
  <si>
    <t>Katalin, Kitti</t>
  </si>
  <si>
    <t>Fülöp, Jakab</t>
  </si>
  <si>
    <t>Zsigmond</t>
  </si>
  <si>
    <t>Irma, Tímea</t>
  </si>
  <si>
    <t>Flórián, Mónika</t>
  </si>
  <si>
    <t>Adrián, Györgyi</t>
  </si>
  <si>
    <t>Frida, Ivett</t>
  </si>
  <si>
    <t>Gizella</t>
  </si>
  <si>
    <t>Mihály</t>
  </si>
  <si>
    <t>Ármin, Pálma</t>
  </si>
  <si>
    <t>Ferenc</t>
  </si>
  <si>
    <t>Pongrác</t>
  </si>
  <si>
    <t>Imola, Szervác</t>
  </si>
  <si>
    <t>Bonifác</t>
  </si>
  <si>
    <t>Szonja, Zsófia</t>
  </si>
  <si>
    <t>Botond, Mózes</t>
  </si>
  <si>
    <t>Paszkál</t>
  </si>
  <si>
    <t>Alexandra, Erik</t>
  </si>
  <si>
    <t>Ivó, Milán</t>
  </si>
  <si>
    <t>Bernát, Felícia</t>
  </si>
  <si>
    <t>Konstantin</t>
  </si>
  <si>
    <t>Júlia, Rita</t>
  </si>
  <si>
    <t>Dezső</t>
  </si>
  <si>
    <t>Eliza, Eszter</t>
  </si>
  <si>
    <t>Orbán</t>
  </si>
  <si>
    <t>Evelin, Fülöp</t>
  </si>
  <si>
    <t>Hella</t>
  </si>
  <si>
    <t>Csanád, Emil</t>
  </si>
  <si>
    <t>Magdolna</t>
  </si>
  <si>
    <t>Janka, Zsanett</t>
  </si>
  <si>
    <t>Tünde</t>
  </si>
  <si>
    <t>Anita, Kármen</t>
  </si>
  <si>
    <t>Klotild</t>
  </si>
  <si>
    <t>Bulcsú</t>
  </si>
  <si>
    <t>Fatime</t>
  </si>
  <si>
    <t>Cintia, Norbert</t>
  </si>
  <si>
    <t>Róbert</t>
  </si>
  <si>
    <t>Medárd</t>
  </si>
  <si>
    <t>Félix</t>
  </si>
  <si>
    <t>Gréta, Margit</t>
  </si>
  <si>
    <t>Barnabás</t>
  </si>
  <si>
    <t>Villő</t>
  </si>
  <si>
    <t>Anett, Antal</t>
  </si>
  <si>
    <t>Vazul</t>
  </si>
  <si>
    <t>Jolán, Vid</t>
  </si>
  <si>
    <t>Jusztin</t>
  </si>
  <si>
    <t>Alida, Laura</t>
  </si>
  <si>
    <t>Arnold, Levente</t>
  </si>
  <si>
    <t>Gyárfás</t>
  </si>
  <si>
    <t>Rafael</t>
  </si>
  <si>
    <t>Alajos, Leila</t>
  </si>
  <si>
    <t>Paulina</t>
  </si>
  <si>
    <t>Iván</t>
  </si>
  <si>
    <t>Vilmos</t>
  </si>
  <si>
    <t>János, Pál</t>
  </si>
  <si>
    <t>László</t>
  </si>
  <si>
    <t>Irén, Levente</t>
  </si>
  <si>
    <t>Péter, Pál</t>
  </si>
  <si>
    <t>Annamária, Tihamér</t>
  </si>
  <si>
    <t>Ottó</t>
  </si>
  <si>
    <t>Kornél, Soma</t>
  </si>
  <si>
    <t>Ulrik</t>
  </si>
  <si>
    <t>Emese, Sarolta</t>
  </si>
  <si>
    <t>Csaba</t>
  </si>
  <si>
    <t>Apollónia</t>
  </si>
  <si>
    <t>Ellák</t>
  </si>
  <si>
    <t>Lukrécia</t>
  </si>
  <si>
    <t>Amália</t>
  </si>
  <si>
    <t>Lili, Nóra</t>
  </si>
  <si>
    <t>Dalma, Izabella</t>
  </si>
  <si>
    <t>Jenő</t>
  </si>
  <si>
    <t>Örs, Stella</t>
  </si>
  <si>
    <t>Henrik, Roland</t>
  </si>
  <si>
    <t>Valter</t>
  </si>
  <si>
    <t>Elek, Endre</t>
  </si>
  <si>
    <t>Frigyes</t>
  </si>
  <si>
    <t>Emília</t>
  </si>
  <si>
    <t>Illés</t>
  </si>
  <si>
    <t>Dániel, Daniella</t>
  </si>
  <si>
    <t>Lenke</t>
  </si>
  <si>
    <t>Kincsõ, Kinga</t>
  </si>
  <si>
    <t>Jakab, Kristóf</t>
  </si>
  <si>
    <t>Anikó, Anna</t>
  </si>
  <si>
    <t>Liliána, Olga</t>
  </si>
  <si>
    <t>Szabolcs</t>
  </si>
  <si>
    <t>Flóra, Márta</t>
  </si>
  <si>
    <t>Judit, Xénia</t>
  </si>
  <si>
    <t>Oszkár</t>
  </si>
  <si>
    <t>Boglárka</t>
  </si>
  <si>
    <t>Lehel</t>
  </si>
  <si>
    <t>Hermina</t>
  </si>
  <si>
    <t>Dominika, Domonkos</t>
  </si>
  <si>
    <t>Krisztina</t>
  </si>
  <si>
    <t>Berta, Bettina</t>
  </si>
  <si>
    <t>Ibolya</t>
  </si>
  <si>
    <t>Emőd</t>
  </si>
  <si>
    <t>Lőrinc</t>
  </si>
  <si>
    <t>Tiborc, Zsuzsanna</t>
  </si>
  <si>
    <t>Klára</t>
  </si>
  <si>
    <t>Ipoly</t>
  </si>
  <si>
    <t>Marcell</t>
  </si>
  <si>
    <t>Mária</t>
  </si>
  <si>
    <t>Ábrahám</t>
  </si>
  <si>
    <t>Jácint</t>
  </si>
  <si>
    <t>Ilona</t>
  </si>
  <si>
    <t>Huba</t>
  </si>
  <si>
    <t>István</t>
  </si>
  <si>
    <t>Hajna, Sámuel</t>
  </si>
  <si>
    <t>Menyhért, Mirjam</t>
  </si>
  <si>
    <t>Bence</t>
  </si>
  <si>
    <t>Bertalan</t>
  </si>
  <si>
    <t>Lajos, Patrícia</t>
  </si>
  <si>
    <t>Izsó</t>
  </si>
  <si>
    <t>Gáspár</t>
  </si>
  <si>
    <t>Ágoston</t>
  </si>
  <si>
    <t>Beatrix, Erna</t>
  </si>
  <si>
    <t>Rózsa</t>
  </si>
  <si>
    <t>Bella, Erika</t>
  </si>
  <si>
    <t>Egon, Egyed</t>
  </si>
  <si>
    <t>Dorina, Rebeka</t>
  </si>
  <si>
    <t>Hilda</t>
  </si>
  <si>
    <t>Rozália</t>
  </si>
  <si>
    <t>Lőrinc, Viktor</t>
  </si>
  <si>
    <t>Zakariás</t>
  </si>
  <si>
    <t>Regina</t>
  </si>
  <si>
    <t>Adrienn, Mária</t>
  </si>
  <si>
    <t>Adám</t>
  </si>
  <si>
    <t>Hunor, Nikolett</t>
  </si>
  <si>
    <t>Teodóra</t>
  </si>
  <si>
    <t>Kornél</t>
  </si>
  <si>
    <t>Roxána, Szeréna</t>
  </si>
  <si>
    <t>Enikő, Melitta</t>
  </si>
  <si>
    <t>Edit</t>
  </si>
  <si>
    <t>Zsófia</t>
  </si>
  <si>
    <t>Diána</t>
  </si>
  <si>
    <t>Vilhelmina</t>
  </si>
  <si>
    <t>Friderika</t>
  </si>
  <si>
    <t>Máté, Mirella</t>
  </si>
  <si>
    <t>Móric</t>
  </si>
  <si>
    <t>Tekla</t>
  </si>
  <si>
    <t>Gellért, Mercédesz</t>
  </si>
  <si>
    <t>Eufrozina, Kende</t>
  </si>
  <si>
    <t>Jusztina, Pál</t>
  </si>
  <si>
    <t>Adalbert</t>
  </si>
  <si>
    <t>Vencel</t>
  </si>
  <si>
    <t>Jeromos</t>
  </si>
  <si>
    <t>Malvin</t>
  </si>
  <si>
    <t>Petra</t>
  </si>
  <si>
    <t>Helga</t>
  </si>
  <si>
    <t>Aurél</t>
  </si>
  <si>
    <t>Brúnó, Renáta</t>
  </si>
  <si>
    <t>Koppány</t>
  </si>
  <si>
    <t>Gedeon</t>
  </si>
  <si>
    <t>Brigitta</t>
  </si>
  <si>
    <t>Miksa</t>
  </si>
  <si>
    <t>Ede, Kálmán</t>
  </si>
  <si>
    <t>Helén</t>
  </si>
  <si>
    <t>Teréz</t>
  </si>
  <si>
    <t>Gál</t>
  </si>
  <si>
    <t>Hedvig</t>
  </si>
  <si>
    <t>Lukács</t>
  </si>
  <si>
    <t>Nándor</t>
  </si>
  <si>
    <t>Vendel</t>
  </si>
  <si>
    <t>Orsolya</t>
  </si>
  <si>
    <t>Előd</t>
  </si>
  <si>
    <t>Gyöngyi</t>
  </si>
  <si>
    <t>Salamon</t>
  </si>
  <si>
    <t>Bianka, Blanka</t>
  </si>
  <si>
    <t>Dömötör</t>
  </si>
  <si>
    <t>Szabina</t>
  </si>
  <si>
    <t>Simon, Szimonetta</t>
  </si>
  <si>
    <t>Nárcisz</t>
  </si>
  <si>
    <t>Alfonz</t>
  </si>
  <si>
    <t>Farkas</t>
  </si>
  <si>
    <t>Marianna</t>
  </si>
  <si>
    <t>Achilles</t>
  </si>
  <si>
    <t>Győző</t>
  </si>
  <si>
    <t>Károly</t>
  </si>
  <si>
    <t>Imre</t>
  </si>
  <si>
    <t>Lénárd</t>
  </si>
  <si>
    <t>Rezső</t>
  </si>
  <si>
    <t>Zsombor</t>
  </si>
  <si>
    <t>Réka</t>
  </si>
  <si>
    <t>Márton</t>
  </si>
  <si>
    <t>Jónás, Renátó</t>
  </si>
  <si>
    <t>Szilvia</t>
  </si>
  <si>
    <t>Aliz</t>
  </si>
  <si>
    <t>Albert, Lipót</t>
  </si>
  <si>
    <t>Ödön</t>
  </si>
  <si>
    <t>Gergő, Hortenzia</t>
  </si>
  <si>
    <t>Erzsébet</t>
  </si>
  <si>
    <t>Jolán</t>
  </si>
  <si>
    <t>Olivér</t>
  </si>
  <si>
    <t>Cecília</t>
  </si>
  <si>
    <t>Kelemen, Klementina</t>
  </si>
  <si>
    <t>Katalin</t>
  </si>
  <si>
    <t>Virág</t>
  </si>
  <si>
    <t>Virgil</t>
  </si>
  <si>
    <t>Stefánia</t>
  </si>
  <si>
    <t>Taksony</t>
  </si>
  <si>
    <t>Andor, András</t>
  </si>
  <si>
    <t>Elza</t>
  </si>
  <si>
    <t>Melinda, Vivien</t>
  </si>
  <si>
    <t>Ferenc, Olívia</t>
  </si>
  <si>
    <t>Barbara, Borbála</t>
  </si>
  <si>
    <t>Vilma</t>
  </si>
  <si>
    <t>Miklós</t>
  </si>
  <si>
    <t>Ambrus</t>
  </si>
  <si>
    <t>Natália</t>
  </si>
  <si>
    <t>Judit</t>
  </si>
  <si>
    <t>Gabriella</t>
  </si>
  <si>
    <t>Luca, Otília</t>
  </si>
  <si>
    <t>Szilárda</t>
  </si>
  <si>
    <t>Valér</t>
  </si>
  <si>
    <t>Aletta, Etelka</t>
  </si>
  <si>
    <t>Lázár, Olimpia</t>
  </si>
  <si>
    <t>Viola</t>
  </si>
  <si>
    <t>Teofil</t>
  </si>
  <si>
    <t>Zénó</t>
  </si>
  <si>
    <t>Viktória</t>
  </si>
  <si>
    <t>Adám, Éva</t>
  </si>
  <si>
    <t>Eugénia</t>
  </si>
  <si>
    <t>János</t>
  </si>
  <si>
    <t>Kamilla</t>
  </si>
  <si>
    <t>Tamara, Tamás</t>
  </si>
  <si>
    <t>Dávid</t>
  </si>
  <si>
    <t>Szilveszter</t>
  </si>
  <si>
    <t>csütörtök</t>
  </si>
  <si>
    <t>péntek</t>
  </si>
  <si>
    <t>szombat</t>
  </si>
  <si>
    <t>vasárnap</t>
  </si>
  <si>
    <t>hétfő</t>
  </si>
  <si>
    <t>kedd</t>
  </si>
  <si>
    <t>szerda</t>
  </si>
  <si>
    <t>Fruzsina</t>
  </si>
  <si>
    <t>Ábel</t>
  </si>
  <si>
    <t>Benjámin, Genovéva</t>
  </si>
  <si>
    <t>Leóna, Titusz</t>
  </si>
  <si>
    <t>Simon</t>
  </si>
  <si>
    <t>Boldizsár</t>
  </si>
  <si>
    <t>Attila, Ramóna</t>
  </si>
  <si>
    <t>Gyöngyvér</t>
  </si>
  <si>
    <t>Melánia</t>
  </si>
  <si>
    <t>Ágota</t>
  </si>
  <si>
    <t>Ernő</t>
  </si>
  <si>
    <t>Veronika</t>
  </si>
  <si>
    <t>Bódog</t>
  </si>
  <si>
    <t>Aktuális évben a zeneszerzőre történő kereséshez</t>
  </si>
  <si>
    <t>Berg</t>
  </si>
  <si>
    <t>Szkrjabin</t>
  </si>
  <si>
    <t>Bruckner</t>
  </si>
  <si>
    <t>Webern</t>
  </si>
  <si>
    <t>Vivaldi</t>
  </si>
  <si>
    <t>Schönberg</t>
  </si>
  <si>
    <t>Bárdos</t>
  </si>
  <si>
    <t>Bartók</t>
  </si>
  <si>
    <t>Smetana</t>
  </si>
  <si>
    <t>Zimmermann</t>
  </si>
  <si>
    <t>Bihari</t>
  </si>
  <si>
    <t>Bozay</t>
  </si>
  <si>
    <t>Weber</t>
  </si>
  <si>
    <t>Ives</t>
  </si>
  <si>
    <t>Gluck</t>
  </si>
  <si>
    <t>Debussy</t>
  </si>
  <si>
    <t>Monteverdi</t>
  </si>
  <si>
    <t>Csíky</t>
  </si>
  <si>
    <t>Decsényi</t>
  </si>
  <si>
    <t>Sosztakovics</t>
  </si>
  <si>
    <t>Dohnányi</t>
  </si>
  <si>
    <t>Scarlatti A</t>
  </si>
  <si>
    <t>Scarlatti D</t>
  </si>
  <si>
    <t>Dubrovay</t>
  </si>
  <si>
    <t>Durkó</t>
  </si>
  <si>
    <t>Grieg</t>
  </si>
  <si>
    <t>Egressy</t>
  </si>
  <si>
    <t>Bach J S</t>
  </si>
  <si>
    <t>Bach C P E</t>
  </si>
  <si>
    <t>Satie</t>
  </si>
  <si>
    <t>Erkel</t>
  </si>
  <si>
    <t>Mendelssohn</t>
  </si>
  <si>
    <t>Schubert</t>
  </si>
  <si>
    <t>Chopin</t>
  </si>
  <si>
    <t>Fusz</t>
  </si>
  <si>
    <t>Gárdonyi</t>
  </si>
  <si>
    <t>Händel</t>
  </si>
  <si>
    <t>Telemann</t>
  </si>
  <si>
    <t>Puccini</t>
  </si>
  <si>
    <t>Palestrina</t>
  </si>
  <si>
    <t>Verdi</t>
  </si>
  <si>
    <t>Mahler</t>
  </si>
  <si>
    <t>Hassler</t>
  </si>
  <si>
    <t>Henze</t>
  </si>
  <si>
    <t>Berlioz</t>
  </si>
  <si>
    <t>Schütz</t>
  </si>
  <si>
    <t>Purcell</t>
  </si>
  <si>
    <t>Horusitzky</t>
  </si>
  <si>
    <t>Hubay</t>
  </si>
  <si>
    <t>Sztravinszkij</t>
  </si>
  <si>
    <t>Istvánffy</t>
  </si>
  <si>
    <t>Peri</t>
  </si>
  <si>
    <t>Járdányi</t>
  </si>
  <si>
    <t>Sibelius</t>
  </si>
  <si>
    <t>Lully</t>
  </si>
  <si>
    <t>Rameau</t>
  </si>
  <si>
    <t>Jeney</t>
  </si>
  <si>
    <t>Bach J C</t>
  </si>
  <si>
    <t>Brahms</t>
  </si>
  <si>
    <t>Cage</t>
  </si>
  <si>
    <t>Haydn</t>
  </si>
  <si>
    <t>Kadosa</t>
  </si>
  <si>
    <t>Stockhausen</t>
  </si>
  <si>
    <t>Szymanowski</t>
  </si>
  <si>
    <t>Kocsár</t>
  </si>
  <si>
    <t>Kósa</t>
  </si>
  <si>
    <t>Penderecki</t>
  </si>
  <si>
    <t>Kurtág</t>
  </si>
  <si>
    <t>Lavotta</t>
  </si>
  <si>
    <t>Lendvay</t>
  </si>
  <si>
    <t>Ligeti</t>
  </si>
  <si>
    <t>Liszt</t>
  </si>
  <si>
    <t>Berio</t>
  </si>
  <si>
    <t>Beethoven</t>
  </si>
  <si>
    <t>Nono</t>
  </si>
  <si>
    <t>Maros</t>
  </si>
  <si>
    <t>Ravel</t>
  </si>
  <si>
    <t>Kagel</t>
  </si>
  <si>
    <t>Reger</t>
  </si>
  <si>
    <t>Glinka</t>
  </si>
  <si>
    <t>Muszorgszkij</t>
  </si>
  <si>
    <t>Mosonyi</t>
  </si>
  <si>
    <t>Rimszkij-Korszakov</t>
  </si>
  <si>
    <t>Messiaen</t>
  </si>
  <si>
    <t>Hindemith</t>
  </si>
  <si>
    <t>Petrovics</t>
  </si>
  <si>
    <t>Boulez</t>
  </si>
  <si>
    <t>Csajkovszkij</t>
  </si>
  <si>
    <t>Pongrácz</t>
  </si>
  <si>
    <t>Ránki</t>
  </si>
  <si>
    <t>Wagner</t>
  </si>
  <si>
    <t>Schumann</t>
  </si>
  <si>
    <t>Sári</t>
  </si>
  <si>
    <t>Soproni</t>
  </si>
  <si>
    <t>Sugár</t>
  </si>
  <si>
    <t>Szokolay</t>
  </si>
  <si>
    <t>Szőllősy</t>
  </si>
  <si>
    <t>Szőnyi</t>
  </si>
  <si>
    <t>Vántus</t>
  </si>
  <si>
    <t>Vermesy</t>
  </si>
  <si>
    <t>Vidovszky</t>
  </si>
  <si>
    <t>Mozart W A</t>
  </si>
  <si>
    <t>Leopold Mozart</t>
  </si>
  <si>
    <t>Mozart L</t>
  </si>
  <si>
    <t>Bach J C F</t>
  </si>
  <si>
    <t>Johann Christoph Friedrich Bach</t>
  </si>
  <si>
    <t>Corelli</t>
  </si>
  <si>
    <t>Arcangelo Corelli</t>
  </si>
  <si>
    <t>Pachelbel</t>
  </si>
  <si>
    <t>Johann Christoph Pachelbel</t>
  </si>
  <si>
    <t>Pergolesi</t>
  </si>
  <si>
    <t>Giovanni Battista Pergolesi</t>
  </si>
  <si>
    <t>Albinoni</t>
  </si>
  <si>
    <t>Tomaso Albinoni</t>
  </si>
  <si>
    <t>Michael Praetorius</t>
  </si>
  <si>
    <t>Praetorius</t>
  </si>
  <si>
    <t>Couperin</t>
  </si>
  <si>
    <t>Tartini</t>
  </si>
  <si>
    <t>Giuseppe Tartini</t>
  </si>
  <si>
    <t>Caccini</t>
  </si>
  <si>
    <t>Giulio Caccini</t>
  </si>
  <si>
    <t>Torelli</t>
  </si>
  <si>
    <t>Giuseppe Torelli</t>
  </si>
  <si>
    <t>Buxtehude</t>
  </si>
  <si>
    <t>Dietrich Buxtehude</t>
  </si>
  <si>
    <t>Carissimi</t>
  </si>
  <si>
    <t>Giacomo Carissimi</t>
  </si>
  <si>
    <t>Charpentier</t>
  </si>
  <si>
    <t>Marc-Antoine Charpentier</t>
  </si>
  <si>
    <t>Porpora</t>
  </si>
  <si>
    <t>Nicola Porpora</t>
  </si>
  <si>
    <t>Rossini</t>
  </si>
  <si>
    <t>Auber</t>
  </si>
  <si>
    <t>Daniel Auber</t>
  </si>
  <si>
    <t>Czerny</t>
  </si>
  <si>
    <t>Carl Czerny</t>
  </si>
  <si>
    <t>Meyerbeer</t>
  </si>
  <si>
    <t>Giacomo Meyerbeer</t>
  </si>
  <si>
    <t>Donizetti</t>
  </si>
  <si>
    <t>Gaetano Donizetti</t>
  </si>
  <si>
    <t>Bellini</t>
  </si>
  <si>
    <t>Vincenzo Bellini</t>
  </si>
  <si>
    <t>Strauss Josef</t>
  </si>
  <si>
    <t>Strauss Johann id.</t>
  </si>
  <si>
    <t>Strauss Johann ifj.</t>
  </si>
  <si>
    <t>Josef Strauss</t>
  </si>
  <si>
    <t>Johann Strauss ifj.</t>
  </si>
  <si>
    <t>Johann Strauss id.</t>
  </si>
  <si>
    <t>Strauss R</t>
  </si>
  <si>
    <t>Gounod</t>
  </si>
  <si>
    <t>Charles Gounod</t>
  </si>
  <si>
    <t>Offenbach</t>
  </si>
  <si>
    <t>Jacques Offenbach</t>
  </si>
  <si>
    <t>Franck</t>
  </si>
  <si>
    <t>César Franck</t>
  </si>
  <si>
    <t>Gottschalk</t>
  </si>
  <si>
    <t>Louis Moreau Gotteschalk</t>
  </si>
  <si>
    <t>Goldmark</t>
  </si>
  <si>
    <t>Goldmark Károly</t>
  </si>
  <si>
    <t>Borogyin</t>
  </si>
  <si>
    <t>Boito</t>
  </si>
  <si>
    <t>Arrigo Boito</t>
  </si>
  <si>
    <t>Fauré</t>
  </si>
  <si>
    <t>Gabriel Fauré</t>
  </si>
  <si>
    <t>Widor</t>
  </si>
  <si>
    <t>Charles-Marie Widor</t>
  </si>
  <si>
    <t>Elgar</t>
  </si>
  <si>
    <t>Edward Elgar</t>
  </si>
  <si>
    <t>Leoncavallo</t>
  </si>
  <si>
    <t>Wolf</t>
  </si>
  <si>
    <t>Hugo Wolf</t>
  </si>
  <si>
    <t>Busoni</t>
  </si>
  <si>
    <t>Ferruccio Busoni</t>
  </si>
  <si>
    <t>Lehár</t>
  </si>
  <si>
    <t>Lehár Ferenc</t>
  </si>
  <si>
    <t>Rahmanyinov</t>
  </si>
  <si>
    <t>Szergej Rahmanyinov</t>
  </si>
  <si>
    <t>Spohr</t>
  </si>
  <si>
    <t>Louis Spohr</t>
  </si>
  <si>
    <t>Carl Philipp Emmanuel Bach</t>
  </si>
  <si>
    <t>*</t>
  </si>
  <si>
    <t>Bakfark</t>
  </si>
  <si>
    <t>Bakfark Bálint</t>
  </si>
  <si>
    <t>Balassa</t>
  </si>
  <si>
    <t>Balassa Sándor</t>
  </si>
  <si>
    <t>Bernstein</t>
  </si>
  <si>
    <t>Leonard Bernstein</t>
  </si>
  <si>
    <t>Bizet</t>
  </si>
  <si>
    <t>Georges Bizet</t>
  </si>
  <si>
    <t>Boccherini</t>
  </si>
  <si>
    <t>Luigi Boccherini</t>
  </si>
  <si>
    <t>Alekszandr Borogyin</t>
  </si>
  <si>
    <t>Britten</t>
  </si>
  <si>
    <t>Benjamin Britten</t>
  </si>
  <si>
    <t>Byrd</t>
  </si>
  <si>
    <t>William Byrd</t>
  </si>
  <si>
    <t>Cherubini</t>
  </si>
  <si>
    <t>Luigi Cherubini</t>
  </si>
  <si>
    <t>Fryderyk Chopin</t>
  </si>
  <si>
    <t>Clementi</t>
  </si>
  <si>
    <t>Muzio Clementi</t>
  </si>
  <si>
    <t>François Couperin</t>
  </si>
  <si>
    <t>Csermák</t>
  </si>
  <si>
    <t>Csermák Antal</t>
  </si>
  <si>
    <t>Dufay</t>
  </si>
  <si>
    <t>Guillaume Dufay</t>
  </si>
  <si>
    <t>Dvořák</t>
  </si>
  <si>
    <t>Antonín Dvořák</t>
  </si>
  <si>
    <t>Enescu</t>
  </si>
  <si>
    <t>George Enescu</t>
  </si>
  <si>
    <t>Eötvös</t>
  </si>
  <si>
    <t>Eötvös Péter</t>
  </si>
  <si>
    <t>Esterházy</t>
  </si>
  <si>
    <t>Frescobaldi</t>
  </si>
  <si>
    <t>Girolamo Frescobaldi</t>
  </si>
  <si>
    <t>Gershwin</t>
  </si>
  <si>
    <t>George Gershwin</t>
  </si>
  <si>
    <t>Gesualdo</t>
  </si>
  <si>
    <t>Carlo Gesualdo</t>
  </si>
  <si>
    <t>Glass</t>
  </si>
  <si>
    <t>Philip Glass</t>
  </si>
  <si>
    <t>Mihail Glinka</t>
  </si>
  <si>
    <t>Edvard Grieg</t>
  </si>
  <si>
    <t>Hacsaturjan</t>
  </si>
  <si>
    <t>Aram Hacsaturjan</t>
  </si>
  <si>
    <t>Michael Haydn</t>
  </si>
  <si>
    <t>Honegger</t>
  </si>
  <si>
    <t>Arthur Honegger</t>
  </si>
  <si>
    <t>Leoš Janáček</t>
  </si>
  <si>
    <t>Janáček</t>
  </si>
  <si>
    <t>Josquin</t>
  </si>
  <si>
    <t>Josquin Desprez</t>
  </si>
  <si>
    <t>Kodály</t>
  </si>
  <si>
    <t>Kodály Zoltán</t>
  </si>
  <si>
    <t>Kuhnau</t>
  </si>
  <si>
    <t>Johann Kuhnau</t>
  </si>
  <si>
    <t>Lajtha</t>
  </si>
  <si>
    <t>Lajtha László</t>
  </si>
  <si>
    <t>Landini</t>
  </si>
  <si>
    <t>Francesco Landini</t>
  </si>
  <si>
    <t>Lassus</t>
  </si>
  <si>
    <t>Orlande de Lassus</t>
  </si>
  <si>
    <t>Ruggero Leoncavallo</t>
  </si>
  <si>
    <t>Lutosławski</t>
  </si>
  <si>
    <t>Witold Lutosławski</t>
  </si>
  <si>
    <t>Mascagni</t>
  </si>
  <si>
    <t>Pietro Mascagni</t>
  </si>
  <si>
    <t>Felix Mendelssohn-Bartholdy</t>
  </si>
  <si>
    <t>Olivier Messiaen</t>
  </si>
  <si>
    <t>Milhaud</t>
  </si>
  <si>
    <t>Darius Milhaud</t>
  </si>
  <si>
    <t>Mogyeszt Muszorgszkij</t>
  </si>
  <si>
    <t>Nancarrow</t>
  </si>
  <si>
    <t>Conlon Nancarrow</t>
  </si>
  <si>
    <t>Ockeghem</t>
  </si>
  <si>
    <t>Johannes Ockeghem</t>
  </si>
  <si>
    <t>Orff</t>
  </si>
  <si>
    <t>Carl Orff</t>
  </si>
  <si>
    <t>Paganini</t>
  </si>
  <si>
    <t>Nicoló Paganini</t>
  </si>
  <si>
    <t>Poulenc</t>
  </si>
  <si>
    <t>Francis Poulenc</t>
  </si>
  <si>
    <t>Prokofjev</t>
  </si>
  <si>
    <t>Szergej Prokofjev</t>
  </si>
  <si>
    <t>Reich</t>
  </si>
  <si>
    <t>Steve Reich</t>
  </si>
  <si>
    <t>Respighi</t>
  </si>
  <si>
    <t>Ottorino Respighi</t>
  </si>
  <si>
    <t>Nikolaj Rimszkij-Korszakov</t>
  </si>
  <si>
    <t>Gioachino Rossini</t>
  </si>
  <si>
    <t>02.29.</t>
  </si>
  <si>
    <t>Sachs</t>
  </si>
  <si>
    <t>Hans Sachs</t>
  </si>
  <si>
    <t>Saint-Saëns</t>
  </si>
  <si>
    <t>Camille Saint-Saëns</t>
  </si>
  <si>
    <t>Salieri</t>
  </si>
  <si>
    <t>Antonio Salieri</t>
  </si>
  <si>
    <t>Bedřich Smetana</t>
  </si>
  <si>
    <t>Takács</t>
  </si>
  <si>
    <t>Takács Jenő</t>
  </si>
  <si>
    <t>Tallis</t>
  </si>
  <si>
    <t>Thomas Tallis</t>
  </si>
  <si>
    <t>Varese</t>
  </si>
  <si>
    <t>Edgar Varese</t>
  </si>
  <si>
    <t>Victoria</t>
  </si>
  <si>
    <t>Tomás Luis de Victoria</t>
  </si>
  <si>
    <t>Weiner</t>
  </si>
  <si>
    <t>Weiner Leo</t>
  </si>
  <si>
    <t>Willaert</t>
  </si>
  <si>
    <t>Adrian Willaert</t>
  </si>
  <si>
    <t>Xenakis</t>
  </si>
  <si>
    <t>Iannis Xenakis</t>
  </si>
  <si>
    <t>Ralph Vaughan Williams</t>
  </si>
  <si>
    <t>Massenet</t>
  </si>
  <si>
    <t>Jules Massenet</t>
  </si>
  <si>
    <t>Copland</t>
  </si>
  <si>
    <t>Aaron Copland</t>
  </si>
  <si>
    <t>Weill</t>
  </si>
  <si>
    <t>Kurt Weill</t>
  </si>
  <si>
    <t>Falla</t>
  </si>
  <si>
    <t>Manuel de Falla</t>
  </si>
  <si>
    <t>Nielsen</t>
  </si>
  <si>
    <t>Carl Nielsen</t>
  </si>
  <si>
    <t>Albéniz</t>
  </si>
  <si>
    <t>Isaac Albéniz</t>
  </si>
  <si>
    <t>Kerek születés</t>
  </si>
  <si>
    <t>Kerek halál</t>
  </si>
  <si>
    <t>Esterházy Pál</t>
  </si>
  <si>
    <t>1.</t>
  </si>
  <si>
    <t>2.</t>
  </si>
  <si>
    <t>3.</t>
  </si>
  <si>
    <t>4.</t>
  </si>
  <si>
    <t>5.</t>
  </si>
  <si>
    <t>születésnap</t>
  </si>
  <si>
    <t>halál</t>
  </si>
  <si>
    <t>KODÁLY ZOLTÁN</t>
  </si>
  <si>
    <t>Williams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</si>
  <si>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</si>
  <si>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</si>
  <si>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</si>
  <si>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</si>
  <si>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</si>
  <si>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</si>
  <si>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</si>
  <si>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</si>
  <si>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</si>
  <si>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</si>
  <si>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</si>
  <si>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</si>
  <si>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SZÜL</t>
  </si>
  <si>
    <t>HAL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</si>
  <si>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</si>
  <si>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</si>
  <si>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</si>
  <si>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</si>
  <si>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</si>
  <si>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</si>
  <si>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</si>
  <si>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</si>
  <si>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</si>
  <si>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</si>
  <si>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</si>
  <si>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</si>
  <si>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Harnoncourt</t>
  </si>
  <si>
    <t>Nikolaus Harnoncourt (karmester)</t>
  </si>
  <si>
    <t>Giovanni P. da Palestrina</t>
  </si>
  <si>
    <t/>
  </si>
  <si>
    <t>SZÜLETÉSEK</t>
  </si>
  <si>
    <t>HALÁLOZÁSOK</t>
  </si>
  <si>
    <t>„A szívvel való gondolkodás a vallás közvetítő szerve, a művészet pedig a nyelve. 
Vallás nélkül nincs művészet, a művészet a köldökzsinór, mely minket az istenivel összeköt.” (Nikolaus Harnoncourt)</t>
  </si>
  <si>
    <t>© Virág Barnabás</t>
  </si>
  <si>
    <t>Idő</t>
  </si>
  <si>
    <t>Művei</t>
  </si>
  <si>
    <t>Életéről</t>
  </si>
  <si>
    <t>(Camprodón, 1860.05.29. - Cambo-les-Bains, 1909.05.18.)</t>
  </si>
  <si>
    <t>(Velence, 1671.06.08. - uo., 1750.01.17.)</t>
  </si>
  <si>
    <t>(Weimar, 1714.03.08. - Hamburg, 1788.12.14.)</t>
  </si>
  <si>
    <t>"Német zeneszerző. Első zenei leckéit apjától, J.S. Bach-tól kapta. Nagy Frigyes kamara-csembalistája volt Berlinben, majd Hamburgban lett templomi zeneigazgató. Műveinek jellegében, kifejezésmódjában, a korabeli, ún. gáláns stílus (rokokó) képviselőjeként, alapvetően eltér apja barokk zenei világától. Számos kompozíciója, különösen szonátái már a bécsi klasszikus szerkezeteket készítik elő. Alkotásaiban központi helyet foglalnak el a zongorás műfajok (mintegy 200 szonáta, fantáziák, rondók stb., 50 zongoraverseny), de a szimfonikus-és kamarazenének, továbbá egyházi kompozíciónak is jelentős szerep jut." (SzK 6.)</t>
  </si>
  <si>
    <r>
      <t xml:space="preserve">Legfőbb műve: </t>
    </r>
    <r>
      <rPr>
        <i/>
        <sz val="11"/>
        <color theme="6" tint="-0.499984740745262"/>
        <rFont val="Calibri"/>
        <family val="2"/>
        <charset val="238"/>
      </rPr>
      <t>Ibéria</t>
    </r>
    <r>
      <rPr>
        <sz val="11"/>
        <color theme="6" tint="-0.499984740745262"/>
        <rFont val="Calibri"/>
        <family val="2"/>
        <charset val="238"/>
      </rPr>
      <t xml:space="preserve"> (4 kötet zongoradarab)</t>
    </r>
  </si>
  <si>
    <r>
      <t xml:space="preserve">"Olasz barokk zeneszerző. Operái és kantátái mellett, hangszeres zenéje is jelentős, hegedűversenyeivel Torelli mellett egyike a műfaj úttörőinek. A népszerű </t>
    </r>
    <r>
      <rPr>
        <i/>
        <sz val="11"/>
        <color theme="6" tint="-0.499984740745262"/>
        <rFont val="Calibri"/>
        <family val="2"/>
        <charset val="238"/>
      </rPr>
      <t>Adagio</t>
    </r>
    <r>
      <rPr>
        <sz val="11"/>
        <color theme="6" tint="-0.499984740745262"/>
        <rFont val="Calibri"/>
        <family val="2"/>
        <charset val="238"/>
      </rPr>
      <t xml:space="preserve"> hitelessége kétes." (SzK 5.)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</si>
</sst>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.\ d\.;@"/>
    <numFmt numFmtId="165" formatCode="[$-F800]dddd\,\ mmmm\ dd\,\ yyyy"/>
    <numFmt numFmtId="166" formatCode="mm/dd/"/>
  </numFmts>
  <fonts count="25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b/>
      <sz val="16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26"/>
      <color indexed="9"/>
      <name val="Calibri"/>
      <family val="2"/>
      <charset val="238"/>
    </font>
    <font>
      <sz val="14"/>
      <color indexed="9"/>
      <name val="Calibri"/>
      <family val="2"/>
      <charset val="238"/>
    </font>
    <font>
      <b/>
      <sz val="12"/>
      <color indexed="9"/>
      <name val="Courier New"/>
      <family val="3"/>
      <charset val="238"/>
    </font>
    <font>
      <b/>
      <sz val="14"/>
      <color indexed="9"/>
      <name val="Calibri"/>
      <family val="2"/>
      <charset val="238"/>
    </font>
    <font>
      <b/>
      <sz val="16"/>
      <color theme="6" tint="-0.499984740745262"/>
      <name val="Calibri"/>
      <family val="2"/>
      <charset val="238"/>
    </font>
    <font>
      <sz val="10"/>
      <color theme="6" tint="-0.499984740745262"/>
      <name val="Calibri"/>
      <family val="2"/>
      <charset val="238"/>
    </font>
    <font>
      <sz val="11"/>
      <color theme="6" tint="-0.499984740745262"/>
      <name val="Calibri"/>
      <family val="2"/>
      <charset val="238"/>
    </font>
    <font>
      <b/>
      <sz val="11"/>
      <color theme="6" tint="-0.499984740745262"/>
      <name val="Calibri"/>
      <family val="2"/>
      <charset val="238"/>
    </font>
    <font>
      <i/>
      <sz val="11"/>
      <color theme="6" tint="-0.499984740745262"/>
      <name val="Calibri"/>
      <family val="2"/>
      <charset val="238"/>
    </font>
    <font>
      <b/>
      <sz val="8"/>
      <color theme="6" tint="-0.499984740745262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11"/>
      <color theme="6" tint="-0.499984740745262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9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Protection="1">
      <protection hidden="1"/>
    </xf>
    <xf numFmtId="0" fontId="4" fillId="4" borderId="2" xfId="0" applyFont="1" applyFill="1" applyBorder="1" applyAlignment="1" applyProtection="1">
      <alignment horizontal="right" vertical="center"/>
      <protection hidden="1"/>
    </xf>
    <xf numFmtId="0" fontId="5" fillId="4" borderId="3" xfId="0" applyFont="1" applyFill="1" applyBorder="1" applyAlignment="1" applyProtection="1">
      <alignment horizontal="right" vertical="center"/>
      <protection hidden="1"/>
    </xf>
    <xf numFmtId="0" fontId="5" fillId="4" borderId="4" xfId="0" applyFont="1" applyFill="1" applyBorder="1" applyAlignment="1" applyProtection="1">
      <alignment horizontal="left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horizontal="right" vertical="center"/>
      <protection hidden="1"/>
    </xf>
    <xf numFmtId="0" fontId="5" fillId="4" borderId="6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right" vertical="center"/>
      <protection hidden="1"/>
    </xf>
    <xf numFmtId="0" fontId="5" fillId="4" borderId="8" xfId="0" applyFont="1" applyFill="1" applyBorder="1" applyAlignment="1" applyProtection="1">
      <alignment horizontal="right" vertical="center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8" fillId="5" borderId="10" xfId="0" applyFont="1" applyFill="1" applyBorder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8" fillId="5" borderId="11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8" fillId="5" borderId="12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15" fillId="10" borderId="0" xfId="0" applyFont="1" applyFill="1" applyBorder="1" applyAlignment="1" applyProtection="1">
      <alignment horizontal="center" vertical="center"/>
      <protection hidden="1"/>
    </xf>
    <xf numFmtId="0" fontId="16" fillId="10" borderId="0" xfId="0" applyFont="1" applyFill="1" applyBorder="1" applyAlignment="1" applyProtection="1">
      <alignment horizontal="center" vertical="center" wrapText="1"/>
      <protection hidden="1"/>
    </xf>
    <xf numFmtId="0" fontId="17" fillId="10" borderId="0" xfId="0" applyFont="1" applyFill="1" applyProtection="1">
      <protection hidden="1"/>
    </xf>
    <xf numFmtId="0" fontId="17" fillId="10" borderId="0" xfId="0" applyFont="1" applyFill="1" applyBorder="1" applyProtection="1">
      <protection hidden="1"/>
    </xf>
    <xf numFmtId="16" fontId="17" fillId="10" borderId="0" xfId="0" applyNumberFormat="1" applyFont="1" applyFill="1" applyBorder="1" applyProtection="1">
      <protection hidden="1"/>
    </xf>
    <xf numFmtId="0" fontId="19" fillId="10" borderId="0" xfId="0" applyFont="1" applyFill="1" applyBorder="1" applyProtection="1">
      <protection hidden="1"/>
    </xf>
    <xf numFmtId="0" fontId="17" fillId="10" borderId="0" xfId="0" applyFont="1" applyFill="1" applyBorder="1" applyAlignment="1" applyProtection="1">
      <protection hidden="1"/>
    </xf>
    <xf numFmtId="166" fontId="17" fillId="10" borderId="0" xfId="0" applyNumberFormat="1" applyFont="1" applyFill="1" applyBorder="1" applyAlignment="1" applyProtection="1">
      <alignment horizontal="center"/>
      <protection hidden="1"/>
    </xf>
    <xf numFmtId="0" fontId="18" fillId="10" borderId="0" xfId="0" quotePrefix="1" applyFont="1" applyFill="1" applyBorder="1" applyAlignment="1" applyProtection="1">
      <alignment horizontal="center"/>
      <protection hidden="1"/>
    </xf>
    <xf numFmtId="0" fontId="17" fillId="10" borderId="0" xfId="0" quotePrefix="1" applyFont="1" applyFill="1" applyBorder="1" applyProtection="1">
      <protection hidden="1"/>
    </xf>
    <xf numFmtId="164" fontId="20" fillId="10" borderId="0" xfId="0" applyNumberFormat="1" applyFont="1" applyFill="1" applyBorder="1" applyAlignment="1" applyProtection="1">
      <alignment horizontal="center"/>
      <protection hidden="1"/>
    </xf>
    <xf numFmtId="0" fontId="20" fillId="10" borderId="0" xfId="0" applyFont="1" applyFill="1" applyBorder="1" applyAlignment="1" applyProtection="1">
      <alignment horizontal="center"/>
      <protection hidden="1"/>
    </xf>
    <xf numFmtId="0" fontId="21" fillId="10" borderId="0" xfId="0" applyFont="1" applyFill="1" applyBorder="1" applyAlignment="1" applyProtection="1">
      <alignment horizontal="center"/>
      <protection hidden="1"/>
    </xf>
    <xf numFmtId="0" fontId="22" fillId="10" borderId="0" xfId="0" applyFont="1" applyFill="1" applyProtection="1">
      <protection hidden="1"/>
    </xf>
    <xf numFmtId="0" fontId="22" fillId="10" borderId="0" xfId="0" applyFont="1" applyFill="1" applyBorder="1" applyProtection="1">
      <protection hidden="1"/>
    </xf>
    <xf numFmtId="0" fontId="17" fillId="10" borderId="0" xfId="0" applyFont="1" applyFill="1" applyBorder="1" applyAlignment="1" applyProtection="1">
      <alignment horizontal="center"/>
      <protection hidden="1"/>
    </xf>
    <xf numFmtId="0" fontId="18" fillId="10" borderId="0" xfId="0" applyFont="1" applyFill="1" applyBorder="1" applyAlignment="1" applyProtection="1">
      <alignment horizontal="center"/>
      <protection hidden="1"/>
    </xf>
    <xf numFmtId="164" fontId="17" fillId="10" borderId="0" xfId="0" applyNumberFormat="1" applyFont="1" applyFill="1" applyBorder="1" applyAlignment="1" applyProtection="1">
      <alignment horizontal="center"/>
      <protection hidden="1"/>
    </xf>
    <xf numFmtId="165" fontId="23" fillId="7" borderId="1" xfId="0" applyNumberFormat="1" applyFont="1" applyFill="1" applyBorder="1" applyAlignment="1" applyProtection="1">
      <alignment horizontal="center" vertical="center"/>
      <protection hidden="1"/>
    </xf>
    <xf numFmtId="165" fontId="24" fillId="3" borderId="1" xfId="0" applyNumberFormat="1" applyFont="1" applyFill="1" applyBorder="1" applyAlignment="1" applyProtection="1">
      <alignment horizontal="center" vertical="center"/>
      <protection hidden="1"/>
    </xf>
    <xf numFmtId="0" fontId="17" fillId="10" borderId="0" xfId="0" applyFont="1" applyFill="1" applyBorder="1" applyAlignment="1" applyProtection="1">
      <alignment horizontal="center"/>
      <protection hidden="1"/>
    </xf>
    <xf numFmtId="0" fontId="18" fillId="10" borderId="0" xfId="0" applyFont="1" applyFill="1" applyBorder="1" applyAlignment="1" applyProtection="1">
      <alignment horizontal="center"/>
      <protection hidden="1"/>
    </xf>
    <xf numFmtId="164" fontId="18" fillId="10" borderId="0" xfId="0" applyNumberFormat="1" applyFont="1" applyFill="1" applyBorder="1" applyAlignment="1" applyProtection="1">
      <alignment horizontal="center"/>
      <protection hidden="1"/>
    </xf>
    <xf numFmtId="164" fontId="17" fillId="10" borderId="0" xfId="0" applyNumberFormat="1" applyFont="1" applyFill="1" applyBorder="1" applyAlignment="1" applyProtection="1">
      <alignment horizontal="center"/>
      <protection hidden="1"/>
    </xf>
    <xf numFmtId="0" fontId="2" fillId="6" borderId="17" xfId="0" applyFont="1" applyFill="1" applyBorder="1" applyAlignment="1" applyProtection="1">
      <alignment horizontal="center" vertical="center" wrapText="1"/>
      <protection hidden="1"/>
    </xf>
    <xf numFmtId="0" fontId="2" fillId="6" borderId="18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2" fillId="6" borderId="13" xfId="0" applyFont="1" applyFill="1" applyBorder="1" applyAlignment="1" applyProtection="1">
      <alignment horizontal="center" vertical="center" wrapText="1"/>
      <protection hidden="1"/>
    </xf>
    <xf numFmtId="0" fontId="2" fillId="6" borderId="14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5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9" fillId="5" borderId="17" xfId="0" applyFont="1" applyFill="1" applyBorder="1" applyAlignment="1" applyProtection="1">
      <alignment horizontal="center" vertical="center" wrapText="1"/>
      <protection hidden="1"/>
    </xf>
    <xf numFmtId="0" fontId="9" fillId="5" borderId="18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6" borderId="15" xfId="0" applyFont="1" applyFill="1" applyBorder="1" applyAlignment="1" applyProtection="1">
      <alignment horizontal="center" vertical="center" wrapText="1"/>
      <protection hidden="1"/>
    </xf>
    <xf numFmtId="0" fontId="2" fillId="6" borderId="16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13" fillId="6" borderId="1" xfId="0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1" fillId="8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0</xdr:col>
      <xdr:colOff>971550</xdr:colOff>
      <xdr:row>0</xdr:row>
      <xdr:rowOff>638175</xdr:rowOff>
    </xdr:to>
    <xdr:pic>
      <xdr:nvPicPr>
        <xdr:cNvPr id="1025" name="Picture 1" descr="konyvtar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0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552450</xdr:colOff>
      <xdr:row>0</xdr:row>
      <xdr:rowOff>638175</xdr:rowOff>
    </xdr:to>
    <xdr:pic>
      <xdr:nvPicPr>
        <xdr:cNvPr id="1026" name="Picture 2" descr="image_gallery?uuid=506dbcda-1628-4f08-9eeb-dcc9e07c4cce&amp;groupId=10804&amp;t=142235735603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7450" y="0"/>
          <a:ext cx="4762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BH1351"/>
  <sheetViews>
    <sheetView tabSelected="1" zoomScaleNormal="100" workbookViewId="0"/>
  </sheetViews>
  <sheetFormatPr defaultColWidth="9.140625" defaultRowHeight="15" x14ac:dyDescent="0.25"/>
  <cols>
    <col min="1" max="1" width="20.42578125" style="24" customWidth="1"/>
    <col min="2" max="2" width="45.7109375" style="24" customWidth="1"/>
    <col min="3" max="3" width="5" style="24" customWidth="1"/>
    <col min="4" max="4" width="7.7109375" style="24" customWidth="1"/>
    <col min="5" max="5" width="20.42578125" style="24" customWidth="1"/>
    <col min="6" max="6" width="45.7109375" style="24" customWidth="1"/>
    <col min="7" max="7" width="5" style="24" customWidth="1"/>
    <col min="8" max="8" width="14.28515625" style="24" customWidth="1"/>
    <col min="9" max="18" width="9.140625" style="24"/>
    <col min="19" max="19" width="14" style="24" customWidth="1"/>
    <col min="20" max="20" width="4.42578125" style="24" bestFit="1" customWidth="1"/>
    <col min="21" max="24" width="9.140625" style="24"/>
    <col min="25" max="25" width="1.85546875" style="24" customWidth="1"/>
    <col min="26" max="26" width="8.7109375" style="24" customWidth="1"/>
    <col min="27" max="27" width="8.5703125" style="24" customWidth="1"/>
    <col min="28" max="29" width="4.42578125" style="24" customWidth="1"/>
    <col min="30" max="30" width="5.28515625" style="24" bestFit="1" customWidth="1"/>
    <col min="31" max="31" width="5.28515625" style="24" customWidth="1"/>
    <col min="32" max="32" width="6.28515625" style="24" bestFit="1" customWidth="1"/>
    <col min="33" max="33" width="6.28515625" style="24" customWidth="1"/>
    <col min="34" max="34" width="4.5703125" style="24" bestFit="1" customWidth="1"/>
    <col min="35" max="35" width="4.5703125" style="24" customWidth="1"/>
    <col min="36" max="36" width="4.7109375" style="24" bestFit="1" customWidth="1"/>
    <col min="37" max="37" width="4.7109375" style="24" customWidth="1"/>
    <col min="38" max="38" width="4.42578125" style="24" bestFit="1" customWidth="1"/>
    <col min="39" max="39" width="4.42578125" style="24" customWidth="1"/>
    <col min="40" max="40" width="3.85546875" style="24" bestFit="1" customWidth="1"/>
    <col min="41" max="41" width="3.85546875" style="24" customWidth="1"/>
    <col min="42" max="42" width="4.85546875" style="24" bestFit="1" customWidth="1"/>
    <col min="43" max="43" width="4.85546875" style="24" customWidth="1"/>
    <col min="44" max="44" width="6.140625" style="24" bestFit="1" customWidth="1"/>
    <col min="45" max="45" width="6.140625" style="24" customWidth="1"/>
    <col min="46" max="46" width="4.5703125" style="24" bestFit="1" customWidth="1"/>
    <col min="47" max="47" width="4.5703125" style="24" customWidth="1"/>
    <col min="48" max="48" width="5.140625" style="24" bestFit="1" customWidth="1"/>
    <col min="49" max="49" width="5.140625" style="24" customWidth="1"/>
    <col min="50" max="50" width="4.42578125" style="24" bestFit="1" customWidth="1"/>
    <col min="51" max="51" width="5.140625" style="24" customWidth="1"/>
    <col min="52" max="57" width="9.140625" style="24"/>
    <col min="58" max="58" width="52.140625" style="24" customWidth="1"/>
    <col min="59" max="59" width="22.42578125" style="24" customWidth="1"/>
    <col min="60" max="16384" width="9.140625" style="24"/>
  </cols>
  <sheetData>
    <row r="1" spans="1:16" ht="51" customHeight="1" thickBot="1" x14ac:dyDescent="0.3">
      <c r="A1" s="1"/>
      <c r="B1" s="63" t="s">
        <v>809</v>
      </c>
      <c r="C1" s="64"/>
      <c r="D1" s="64"/>
      <c r="E1" s="64"/>
      <c r="F1" s="64"/>
      <c r="G1" s="57">
        <v>2020</v>
      </c>
      <c r="H1" s="58"/>
      <c r="I1" s="23">
        <f ca="1">YEAR(A2)</f>
        <v>2020</v>
      </c>
      <c r="J1" s="34"/>
      <c r="K1" s="34"/>
      <c r="L1" s="34"/>
      <c r="M1" s="34"/>
      <c r="N1" s="34"/>
      <c r="O1" s="34"/>
      <c r="P1" s="35"/>
    </row>
    <row r="2" spans="1:16" ht="29.25" customHeight="1" thickBot="1" x14ac:dyDescent="0.3">
      <c r="A2" s="39">
        <f ca="1">TODAY()</f>
        <v>43841</v>
      </c>
      <c r="B2" s="65" t="s">
        <v>105</v>
      </c>
      <c r="C2" s="65"/>
      <c r="D2" s="65"/>
      <c r="E2" s="65"/>
      <c r="F2" s="65"/>
      <c r="G2" s="66" t="s">
        <v>810</v>
      </c>
      <c r="H2" s="66"/>
      <c r="I2" s="34"/>
      <c r="J2" s="34"/>
      <c r="K2" s="34"/>
      <c r="L2" s="34"/>
      <c r="M2" s="34"/>
      <c r="N2" s="34"/>
      <c r="O2" s="34"/>
      <c r="P2" s="35"/>
    </row>
    <row r="3" spans="1:16" ht="21" customHeight="1" thickBot="1" x14ac:dyDescent="0.3">
      <c r="A3" s="40" t="str">
        <f ca="1">VLOOKUP(A2,B976:D1341,2)&amp;": "&amp;VLOOKUP(A2,B976:D1341,3)</f>
        <v>szombat: Ágota</v>
      </c>
      <c r="B3" s="59" t="s">
        <v>106</v>
      </c>
      <c r="C3" s="59"/>
      <c r="D3" s="59"/>
      <c r="E3" s="59"/>
      <c r="F3" s="59"/>
      <c r="G3" s="60">
        <f ca="1">YEAR(A2)</f>
        <v>2020</v>
      </c>
      <c r="H3" s="60"/>
      <c r="I3" s="34"/>
      <c r="J3" s="34"/>
      <c r="K3" s="34"/>
      <c r="L3" s="34"/>
      <c r="M3" s="34"/>
      <c r="N3" s="34"/>
      <c r="O3" s="34"/>
      <c r="P3" s="35"/>
    </row>
    <row r="4" spans="1:16" ht="15" customHeight="1" thickBot="1" x14ac:dyDescent="0.3">
      <c r="A4" s="67" t="s">
        <v>103</v>
      </c>
      <c r="B4" s="2" t="str">
        <f ca="1">IF(VLOOKUP(A2,A242:P607,3)&gt;0,VLOOKUP(A2,A242:P607,3),"")</f>
        <v/>
      </c>
      <c r="C4" s="3" t="str">
        <f ca="1">IF(VLOOKUP(A2,A242:P607,4)&gt;0,VLOOKUP(A2,A242:P607,4),"")</f>
        <v/>
      </c>
      <c r="D4" s="4" t="str">
        <f ca="1">IF($B4="","","éve")</f>
        <v/>
      </c>
      <c r="E4" s="67" t="s">
        <v>104</v>
      </c>
      <c r="F4" s="2" t="str">
        <f ca="1">IF(VLOOKUP(A2,A609:P974,3)&gt;0,VLOOKUP(A2,A609:P974,3),"")</f>
        <v/>
      </c>
      <c r="G4" s="5" t="str">
        <f ca="1">IF(VLOOKUP(A2,A609:P974,4)&gt;0,VLOOKUP(A2,A609:P974,4),"")</f>
        <v/>
      </c>
      <c r="H4" s="4" t="str">
        <f ca="1">IF($F4="","","éve")</f>
        <v/>
      </c>
      <c r="I4" s="34"/>
      <c r="J4" s="34"/>
      <c r="K4" s="34"/>
      <c r="L4" s="34"/>
      <c r="M4" s="34"/>
      <c r="N4" s="34"/>
      <c r="O4" s="34"/>
      <c r="P4" s="35"/>
    </row>
    <row r="5" spans="1:16" ht="15" customHeight="1" thickBot="1" x14ac:dyDescent="0.3">
      <c r="A5" s="67"/>
      <c r="B5" s="6" t="str">
        <f ca="1">IF(VLOOKUP(A2,A242:P607,6)&gt;0,VLOOKUP(A2,A242:P607,6),"")</f>
        <v/>
      </c>
      <c r="C5" s="7" t="str">
        <f ca="1">IF(VLOOKUP(A2,A242:P607,7)&gt;0,VLOOKUP(A2,A242:P607,7),"")</f>
        <v/>
      </c>
      <c r="D5" s="8" t="str">
        <f ca="1">IF($B5="","","éve")</f>
        <v/>
      </c>
      <c r="E5" s="67"/>
      <c r="F5" s="6" t="str">
        <f ca="1">IF(VLOOKUP(A2,A609:P974,6)&gt;0,VLOOKUP(A2,A609:P974,6),"")</f>
        <v/>
      </c>
      <c r="G5" s="9" t="str">
        <f ca="1">IF(VLOOKUP(A2,A609:P974,7)&gt;0,VLOOKUP(A2,A609:P974,7),"")</f>
        <v/>
      </c>
      <c r="H5" s="8" t="str">
        <f ca="1">IF($F5="","","éve")</f>
        <v/>
      </c>
      <c r="I5" s="34"/>
      <c r="J5" s="34"/>
      <c r="K5" s="34"/>
      <c r="L5" s="34"/>
      <c r="M5" s="34"/>
      <c r="N5" s="34"/>
      <c r="O5" s="34"/>
      <c r="P5" s="35"/>
    </row>
    <row r="6" spans="1:16" ht="15" customHeight="1" thickBot="1" x14ac:dyDescent="0.3">
      <c r="A6" s="67"/>
      <c r="B6" s="6" t="str">
        <f ca="1">IF(B4="","M a  n i n c s  é v f o r d u l ó !       ",VLOOKUP(A2,A242:P607,9))</f>
        <v xml:space="preserve">M a  n i n c s  é v f o r d u l ó !       </v>
      </c>
      <c r="C6" s="7" t="str">
        <f ca="1">IF(VLOOKUP(A2,A242:P607,10)&gt;0,VLOOKUP(A2,A242:P607,10),"")</f>
        <v/>
      </c>
      <c r="D6" s="8" t="str">
        <f ca="1">IF(C6="","","éve")</f>
        <v/>
      </c>
      <c r="E6" s="67"/>
      <c r="F6" s="6" t="str">
        <f ca="1">IF(F4="","M a  n i n c s  é v f o r d u l ó ! ",VLOOKUP(A2,A609:P974,9))</f>
        <v xml:space="preserve">M a  n i n c s  é v f o r d u l ó ! </v>
      </c>
      <c r="G6" s="9" t="str">
        <f ca="1">IF(VLOOKUP(A2,A609:P974,10)&gt;0,VLOOKUP(A2,A609:P974,10),"")</f>
        <v/>
      </c>
      <c r="H6" s="8" t="str">
        <f ca="1">IF(G6="","","éve")</f>
        <v/>
      </c>
      <c r="I6" s="34"/>
      <c r="J6" s="34"/>
      <c r="K6" s="34"/>
      <c r="L6" s="34"/>
      <c r="M6" s="34"/>
      <c r="N6" s="34"/>
      <c r="O6" s="34"/>
      <c r="P6" s="35"/>
    </row>
    <row r="7" spans="1:16" ht="15" customHeight="1" thickBot="1" x14ac:dyDescent="0.3">
      <c r="A7" s="67"/>
      <c r="B7" s="6" t="str">
        <f ca="1">IF(VLOOKUP(A2,A242:P607,12)&gt;0,VLOOKUP(A2,A242:P607,12),"")</f>
        <v/>
      </c>
      <c r="C7" s="7" t="str">
        <f ca="1">IF(VLOOKUP(A2,A242:P607,13)&gt;0,VLOOKUP(A2,A242:P607,13),"")</f>
        <v/>
      </c>
      <c r="D7" s="8" t="str">
        <f ca="1">IF($B7="","","éve")</f>
        <v/>
      </c>
      <c r="E7" s="67"/>
      <c r="F7" s="6" t="str">
        <f ca="1">IF(VLOOKUP(A2,A609:P974,12)&gt;0,VLOOKUP(A2,A609:P974,12),"")</f>
        <v/>
      </c>
      <c r="G7" s="9" t="str">
        <f ca="1">IF(VLOOKUP(A2,A609:P974,13)&gt;0,VLOOKUP(A2,A609:P974,13),"")</f>
        <v/>
      </c>
      <c r="H7" s="8" t="str">
        <f ca="1">IF($F7="","","éve")</f>
        <v/>
      </c>
      <c r="I7" s="34"/>
      <c r="J7" s="34"/>
      <c r="K7" s="34"/>
      <c r="L7" s="34"/>
      <c r="M7" s="34"/>
      <c r="N7" s="34"/>
      <c r="O7" s="34"/>
      <c r="P7" s="35"/>
    </row>
    <row r="8" spans="1:16" ht="15.75" thickBot="1" x14ac:dyDescent="0.3">
      <c r="A8" s="67"/>
      <c r="B8" s="10" t="str">
        <f ca="1">IF(VLOOKUP(A2,A242:P607,15)&gt;0,VLOOKUP(A2,A242:P607,15),"")</f>
        <v/>
      </c>
      <c r="C8" s="11" t="str">
        <f ca="1">IF(VLOOKUP(A2,A242:P607,16)&gt;0,VLOOKUP(A2,A242:P607,16),"")</f>
        <v/>
      </c>
      <c r="D8" s="12" t="str">
        <f ca="1">IF($B8="","","éve")</f>
        <v/>
      </c>
      <c r="E8" s="67"/>
      <c r="F8" s="10" t="str">
        <f ca="1">IF(VLOOKUP(A2,A609:P974,15)&gt;0,VLOOKUP(A2,A609:P974,15),"")</f>
        <v/>
      </c>
      <c r="G8" s="13" t="str">
        <f ca="1">IF(VLOOKUP(A2,A609:P974,16)&gt;0,VLOOKUP(A2,A609:P974,16),"")</f>
        <v/>
      </c>
      <c r="H8" s="12" t="str">
        <f ca="1">IF($F8="","","éve")</f>
        <v/>
      </c>
      <c r="I8" s="34"/>
      <c r="J8" s="34"/>
      <c r="K8" s="34"/>
      <c r="L8" s="34"/>
      <c r="M8" s="34"/>
      <c r="N8" s="34"/>
      <c r="O8" s="34"/>
      <c r="P8" s="35"/>
    </row>
    <row r="9" spans="1:16" ht="21.75" thickBot="1" x14ac:dyDescent="0.3">
      <c r="A9" s="20" t="s">
        <v>807</v>
      </c>
      <c r="B9" s="51" t="str">
        <f>G1&amp;"     K  E  R  E  K     É  V  F  O  R  D  U  L  Ó  I"</f>
        <v>2020     K  E  R  E  K     É  V  F  O  R  D  U  L  Ó  I</v>
      </c>
      <c r="C9" s="51"/>
      <c r="D9" s="51"/>
      <c r="E9" s="51"/>
      <c r="F9" s="51"/>
      <c r="G9" s="52" t="s">
        <v>808</v>
      </c>
      <c r="H9" s="52"/>
      <c r="I9" s="34"/>
      <c r="J9" s="34"/>
      <c r="K9" s="34"/>
      <c r="L9" s="34"/>
      <c r="M9" s="34"/>
      <c r="N9" s="34"/>
      <c r="O9" s="34"/>
      <c r="P9" s="35"/>
    </row>
    <row r="10" spans="1:16" ht="30" customHeight="1" x14ac:dyDescent="0.25">
      <c r="A10" s="14" t="s">
        <v>791</v>
      </c>
      <c r="B10" s="53" t="str">
        <f>IF(G1="","",AB228&amp;AB229)</f>
        <v xml:space="preserve">Járdányi Pál (100); Giovanni Battista Pergolesi (310); </v>
      </c>
      <c r="C10" s="53"/>
      <c r="D10" s="54"/>
      <c r="E10" s="15" t="s">
        <v>791</v>
      </c>
      <c r="F10" s="61" t="str">
        <f>IF(G1="","",AC228&amp;AC229)</f>
        <v xml:space="preserve">Tomaso Albinoni (270); Johann Christoph Friedrich Bach (225); </v>
      </c>
      <c r="G10" s="61"/>
      <c r="H10" s="62"/>
      <c r="I10" s="34"/>
      <c r="J10" s="34"/>
      <c r="K10" s="34"/>
      <c r="L10" s="34"/>
      <c r="M10" s="34"/>
      <c r="N10" s="34"/>
      <c r="O10" s="34"/>
      <c r="P10" s="35"/>
    </row>
    <row r="11" spans="1:16" ht="30" customHeight="1" x14ac:dyDescent="0.25">
      <c r="A11" s="16" t="s">
        <v>792</v>
      </c>
      <c r="B11" s="47" t="str">
        <f>IF(G1="","",AD228&amp;AD229)</f>
        <v xml:space="preserve">Fryderyk Chopin (210); Petrovics Emil (90); </v>
      </c>
      <c r="C11" s="47"/>
      <c r="D11" s="48"/>
      <c r="E11" s="17" t="s">
        <v>792</v>
      </c>
      <c r="F11" s="49" t="str">
        <f>IF(G1="","",AE228&amp;AE229)</f>
        <v xml:space="preserve">Dohnányi Ernő (60); Giuseppe Tartini (250); </v>
      </c>
      <c r="G11" s="49"/>
      <c r="H11" s="50"/>
      <c r="I11" s="34"/>
      <c r="J11" s="34"/>
      <c r="K11" s="34"/>
      <c r="L11" s="34"/>
      <c r="M11" s="34"/>
      <c r="N11" s="34"/>
      <c r="O11" s="34"/>
      <c r="P11" s="35"/>
    </row>
    <row r="12" spans="1:16" ht="30" customHeight="1" x14ac:dyDescent="0.25">
      <c r="A12" s="16" t="s">
        <v>793</v>
      </c>
      <c r="B12" s="47" t="str">
        <f>IF(G1="","",AF228&amp;AF229)</f>
        <v xml:space="preserve">Kurt Weill (120); Hugo Wolf (160); </v>
      </c>
      <c r="C12" s="47"/>
      <c r="D12" s="48"/>
      <c r="E12" s="17" t="s">
        <v>793</v>
      </c>
      <c r="F12" s="49" t="str">
        <f>IF(G1="","",AG228&amp;AG229)</f>
        <v/>
      </c>
      <c r="G12" s="49"/>
      <c r="H12" s="50"/>
      <c r="I12" s="34"/>
      <c r="J12" s="34"/>
      <c r="K12" s="34"/>
      <c r="L12" s="34"/>
      <c r="M12" s="34"/>
      <c r="N12" s="34"/>
      <c r="O12" s="34"/>
      <c r="P12" s="35"/>
    </row>
    <row r="13" spans="1:16" ht="30" customHeight="1" x14ac:dyDescent="0.25">
      <c r="A13" s="16" t="s">
        <v>794</v>
      </c>
      <c r="B13" s="47" t="str">
        <f>IF(G1="","",AH228&amp;AH229)</f>
        <v xml:space="preserve">Johann Kuhnau (360); Lehár Ferenc (150); </v>
      </c>
      <c r="C13" s="47"/>
      <c r="D13" s="48"/>
      <c r="E13" s="17" t="s">
        <v>794</v>
      </c>
      <c r="F13" s="49" t="str">
        <f>IF(G1="","",AI228&amp;AI229)</f>
        <v xml:space="preserve">Kurt Weill (70); </v>
      </c>
      <c r="G13" s="49"/>
      <c r="H13" s="50"/>
      <c r="I13" s="34"/>
      <c r="J13" s="34"/>
      <c r="K13" s="34"/>
      <c r="L13" s="34"/>
      <c r="M13" s="34"/>
      <c r="N13" s="34"/>
      <c r="O13" s="34"/>
      <c r="P13" s="35"/>
    </row>
    <row r="14" spans="1:16" ht="30" customHeight="1" x14ac:dyDescent="0.25">
      <c r="A14" s="16" t="s">
        <v>795</v>
      </c>
      <c r="B14" s="47" t="str">
        <f>IF(G1="","",AJ228&amp;AJ229)</f>
        <v xml:space="preserve">Isaac Albéniz (160); Pjotr Iljics Csajkovszkij (180); Gabriel Fauré (175); Goldmark Károly (190); Alessandro Scarlatti (360); </v>
      </c>
      <c r="C14" s="47"/>
      <c r="D14" s="48"/>
      <c r="E14" s="17" t="s">
        <v>795</v>
      </c>
      <c r="F14" s="49" t="str">
        <f>IF(G1="","",AK228&amp;AK229)</f>
        <v xml:space="preserve">Luigi Nono (30); Nicoló Paganini (180); </v>
      </c>
      <c r="G14" s="49"/>
      <c r="H14" s="50"/>
      <c r="I14" s="34"/>
      <c r="J14" s="34"/>
      <c r="K14" s="34"/>
      <c r="L14" s="34"/>
      <c r="M14" s="34"/>
      <c r="N14" s="34"/>
      <c r="O14" s="34"/>
      <c r="P14" s="35"/>
    </row>
    <row r="15" spans="1:16" ht="30" customHeight="1" x14ac:dyDescent="0.25">
      <c r="A15" s="16" t="s">
        <v>796</v>
      </c>
      <c r="B15" s="47" t="str">
        <f>IF(G1="","",AL228&amp;AL229)</f>
        <v xml:space="preserve">Robert Schumann (210); </v>
      </c>
      <c r="C15" s="47"/>
      <c r="D15" s="48"/>
      <c r="E15" s="17" t="s">
        <v>796</v>
      </c>
      <c r="F15" s="49" t="str">
        <f>IF(G1="","",AM228&amp;AM229)</f>
        <v/>
      </c>
      <c r="G15" s="49"/>
      <c r="H15" s="50"/>
      <c r="I15" s="34"/>
      <c r="J15" s="34"/>
      <c r="K15" s="34"/>
      <c r="L15" s="34"/>
      <c r="M15" s="34"/>
      <c r="N15" s="34"/>
      <c r="O15" s="34"/>
      <c r="P15" s="35"/>
    </row>
    <row r="16" spans="1:16" ht="30" customHeight="1" x14ac:dyDescent="0.25">
      <c r="A16" s="16" t="s">
        <v>797</v>
      </c>
      <c r="B16" s="47" t="str">
        <f>IF(G1="","",AN228&amp;AN229)</f>
        <v xml:space="preserve">Gustav Mahler (160); Carl Orff (125); </v>
      </c>
      <c r="C16" s="47"/>
      <c r="D16" s="48"/>
      <c r="E16" s="17" t="s">
        <v>797</v>
      </c>
      <c r="F16" s="49" t="str">
        <f>IF(G1="","",AO228&amp;AO229)</f>
        <v xml:space="preserve">Johann Sebastian Bach (270); Josef Strauss (150); </v>
      </c>
      <c r="G16" s="49"/>
      <c r="H16" s="50"/>
      <c r="I16" s="34"/>
      <c r="J16" s="34"/>
      <c r="K16" s="34"/>
      <c r="L16" s="34"/>
      <c r="M16" s="34"/>
      <c r="N16" s="34"/>
      <c r="O16" s="34"/>
      <c r="P16" s="35"/>
    </row>
    <row r="17" spans="1:60" ht="30" customHeight="1" x14ac:dyDescent="0.25">
      <c r="A17" s="16" t="s">
        <v>798</v>
      </c>
      <c r="B17" s="47" t="str">
        <f>IF(G1="","",AP228&amp;AP229)</f>
        <v xml:space="preserve">Antonio Salieri (270); </v>
      </c>
      <c r="C17" s="47"/>
      <c r="D17" s="48"/>
      <c r="E17" s="17" t="s">
        <v>798</v>
      </c>
      <c r="F17" s="49" t="str">
        <f>IF(G1="","",AQ228&amp;AQ229)</f>
        <v xml:space="preserve">Lavotta János (200); Pietro Mascagni (75); Bernd Alois Zimmermann (50); </v>
      </c>
      <c r="G17" s="49"/>
      <c r="H17" s="50"/>
      <c r="I17" s="34"/>
      <c r="J17" s="34"/>
      <c r="K17" s="34"/>
      <c r="L17" s="34"/>
      <c r="M17" s="34"/>
      <c r="N17" s="34"/>
      <c r="O17" s="34"/>
      <c r="P17" s="35"/>
    </row>
    <row r="18" spans="1:60" ht="30" customHeight="1" x14ac:dyDescent="0.25">
      <c r="A18" s="16" t="s">
        <v>799</v>
      </c>
      <c r="B18" s="47" t="str">
        <f>IF(G1="","",AR228&amp;AR229)</f>
        <v xml:space="preserve">Luigi Cherubini (260); </v>
      </c>
      <c r="C18" s="47"/>
      <c r="D18" s="48"/>
      <c r="E18" s="17" t="s">
        <v>799</v>
      </c>
      <c r="F18" s="49" t="str">
        <f>IF(G1="","",AS228&amp;AS229)</f>
        <v xml:space="preserve">Bartók Béla (75); Anton Webern (75); Weiner Leo (60); </v>
      </c>
      <c r="G18" s="49"/>
      <c r="H18" s="50"/>
      <c r="I18" s="34"/>
      <c r="J18" s="34"/>
      <c r="K18" s="34"/>
      <c r="L18" s="34"/>
      <c r="M18" s="34"/>
      <c r="N18" s="34"/>
      <c r="O18" s="34"/>
      <c r="P18" s="35"/>
    </row>
    <row r="19" spans="1:60" ht="30" customHeight="1" x14ac:dyDescent="0.25">
      <c r="A19" s="16" t="s">
        <v>800</v>
      </c>
      <c r="B19" s="47" t="str">
        <f>IF(G1="","",AT228&amp;AT229)</f>
        <v xml:space="preserve">Soproni József (90); </v>
      </c>
      <c r="C19" s="47"/>
      <c r="D19" s="48"/>
      <c r="E19" s="17" t="s">
        <v>800</v>
      </c>
      <c r="F19" s="49" t="str">
        <f>IF(G1="","",AU228&amp;AU229)</f>
        <v xml:space="preserve">Leonard Bernstein (30); Farkas Ferenc (20); Mosonyi Mihály (150); Jacques Offenbach (140); </v>
      </c>
      <c r="G19" s="49"/>
      <c r="H19" s="50"/>
      <c r="I19" s="34"/>
      <c r="J19" s="34"/>
      <c r="K19" s="34"/>
      <c r="L19" s="34"/>
      <c r="M19" s="34"/>
      <c r="N19" s="34"/>
      <c r="O19" s="34"/>
      <c r="P19" s="35"/>
    </row>
    <row r="20" spans="1:60" ht="30" customHeight="1" x14ac:dyDescent="0.25">
      <c r="A20" s="16" t="s">
        <v>801</v>
      </c>
      <c r="B20" s="47" t="str">
        <f>IF(G1="","",AV228&amp;AV229)</f>
        <v xml:space="preserve">Aaron Copland (120); Erkel Ferenc (210); Paul Hindemith (125); </v>
      </c>
      <c r="C20" s="47"/>
      <c r="D20" s="48"/>
      <c r="E20" s="17" t="s">
        <v>801</v>
      </c>
      <c r="F20" s="49" t="str">
        <f>IF(G1="","",AW228&amp;AW229)</f>
        <v xml:space="preserve">César Franck (130); Henry Purcell (325); </v>
      </c>
      <c r="G20" s="49"/>
      <c r="H20" s="50"/>
      <c r="I20" s="34"/>
      <c r="J20" s="34"/>
      <c r="K20" s="34"/>
      <c r="L20" s="34"/>
      <c r="M20" s="34"/>
      <c r="N20" s="34"/>
      <c r="O20" s="34"/>
      <c r="P20" s="35"/>
    </row>
    <row r="21" spans="1:60" ht="30" customHeight="1" thickBot="1" x14ac:dyDescent="0.3">
      <c r="A21" s="18" t="s">
        <v>802</v>
      </c>
      <c r="B21" s="55" t="str">
        <f>IF(G1="","",AX228&amp;AX229)</f>
        <v xml:space="preserve">Ludwig van Beethoven (250); </v>
      </c>
      <c r="C21" s="55"/>
      <c r="D21" s="56"/>
      <c r="E21" s="19" t="s">
        <v>802</v>
      </c>
      <c r="F21" s="45" t="str">
        <f>IF(G1="","",AY228&amp;AY229)</f>
        <v xml:space="preserve">Aaron Copland (30); </v>
      </c>
      <c r="G21" s="45"/>
      <c r="H21" s="46"/>
      <c r="I21" s="34"/>
      <c r="J21" s="34"/>
      <c r="K21" s="34"/>
      <c r="L21" s="34"/>
      <c r="M21" s="34"/>
      <c r="N21" s="34"/>
      <c r="O21" s="34"/>
      <c r="P21" s="35"/>
    </row>
    <row r="22" spans="1:60" ht="30" customHeight="1" x14ac:dyDescent="0.25">
      <c r="A22" s="21"/>
      <c r="B22" s="22"/>
      <c r="C22" s="22"/>
      <c r="D22" s="22"/>
      <c r="E22" s="21"/>
      <c r="F22" s="22"/>
      <c r="G22" s="22"/>
      <c r="H22" s="22"/>
      <c r="I22" s="23"/>
      <c r="J22" s="23"/>
      <c r="K22" s="23"/>
      <c r="L22" s="23"/>
      <c r="M22" s="23"/>
      <c r="N22" s="23"/>
      <c r="O22" s="23"/>
    </row>
    <row r="23" spans="1:60" ht="30" customHeight="1" x14ac:dyDescent="0.25">
      <c r="A23" s="21"/>
      <c r="B23" s="22"/>
      <c r="C23" s="22"/>
      <c r="D23" s="22"/>
      <c r="E23" s="21"/>
      <c r="F23" s="22"/>
      <c r="G23" s="22"/>
      <c r="H23" s="22"/>
    </row>
    <row r="25" spans="1:60" x14ac:dyDescent="0.25">
      <c r="B25" s="37" t="s">
        <v>1</v>
      </c>
      <c r="C25" s="37" t="s">
        <v>2</v>
      </c>
      <c r="D25" s="37" t="s">
        <v>3</v>
      </c>
      <c r="E25" s="37" t="s">
        <v>6</v>
      </c>
      <c r="F25" s="37">
        <v>100</v>
      </c>
      <c r="G25" s="37">
        <v>50</v>
      </c>
      <c r="H25" s="37">
        <v>25</v>
      </c>
      <c r="I25" s="37">
        <v>10</v>
      </c>
      <c r="J25" s="37" t="s">
        <v>9</v>
      </c>
      <c r="K25" s="37" t="s">
        <v>4</v>
      </c>
      <c r="L25" s="37" t="s">
        <v>5</v>
      </c>
      <c r="M25" s="37" t="s">
        <v>7</v>
      </c>
      <c r="N25" s="37">
        <v>100</v>
      </c>
      <c r="O25" s="37">
        <v>50</v>
      </c>
      <c r="P25" s="37">
        <v>25</v>
      </c>
      <c r="Q25" s="37">
        <v>10</v>
      </c>
      <c r="R25" s="37" t="s">
        <v>9</v>
      </c>
      <c r="S25" s="41" t="s">
        <v>765</v>
      </c>
      <c r="T25" s="41"/>
      <c r="U25" s="41" t="s">
        <v>766</v>
      </c>
      <c r="V25" s="41"/>
      <c r="W25" s="24" t="s">
        <v>459</v>
      </c>
      <c r="Z25" s="24" t="s">
        <v>789</v>
      </c>
      <c r="AA25" s="24" t="s">
        <v>790</v>
      </c>
      <c r="AB25" s="41" t="s">
        <v>777</v>
      </c>
      <c r="AC25" s="41"/>
      <c r="AD25" s="41" t="s">
        <v>778</v>
      </c>
      <c r="AE25" s="41"/>
      <c r="AF25" s="41" t="s">
        <v>779</v>
      </c>
      <c r="AG25" s="41"/>
      <c r="AH25" s="41" t="s">
        <v>780</v>
      </c>
      <c r="AI25" s="41"/>
      <c r="AJ25" s="41" t="s">
        <v>781</v>
      </c>
      <c r="AK25" s="41"/>
      <c r="AL25" s="41" t="s">
        <v>782</v>
      </c>
      <c r="AM25" s="41"/>
      <c r="AN25" s="41" t="s">
        <v>783</v>
      </c>
      <c r="AO25" s="41"/>
      <c r="AP25" s="41" t="s">
        <v>784</v>
      </c>
      <c r="AQ25" s="41"/>
      <c r="AR25" s="41" t="s">
        <v>785</v>
      </c>
      <c r="AS25" s="41"/>
      <c r="AT25" s="41" t="s">
        <v>786</v>
      </c>
      <c r="AU25" s="41"/>
      <c r="AV25" s="41" t="s">
        <v>787</v>
      </c>
      <c r="AW25" s="41"/>
      <c r="AX25" s="41" t="s">
        <v>788</v>
      </c>
      <c r="AY25" s="41"/>
      <c r="BF25" s="24" t="s">
        <v>811</v>
      </c>
      <c r="BG25" s="24" t="s">
        <v>812</v>
      </c>
      <c r="BH25" s="24" t="s">
        <v>813</v>
      </c>
    </row>
    <row r="26" spans="1:60" x14ac:dyDescent="0.25">
      <c r="A26" s="24" t="s">
        <v>763</v>
      </c>
      <c r="B26" s="24" t="s">
        <v>764</v>
      </c>
      <c r="C26" s="36">
        <v>1860</v>
      </c>
      <c r="D26" s="25">
        <v>42153</v>
      </c>
      <c r="E26" s="36">
        <f t="shared" ref="E26:E89" si="0">$G$1-$C26</f>
        <v>160</v>
      </c>
      <c r="F26" s="36">
        <f t="shared" ref="F26:F89" si="1">IF(MOD($E26,$F$25)=0,1,0)</f>
        <v>0</v>
      </c>
      <c r="G26" s="36">
        <f t="shared" ref="G26:G89" si="2">IF(MOD($E26,$G$25)=0,1,0)</f>
        <v>0</v>
      </c>
      <c r="H26" s="36">
        <f t="shared" ref="H26:H89" si="3">IF(MOD($E26,$H$25)=0,1,0)</f>
        <v>0</v>
      </c>
      <c r="I26" s="36">
        <f t="shared" ref="I26:I89" si="4">IF(MOD($E26,$I$25)=0,1,0)</f>
        <v>1</v>
      </c>
      <c r="J26" s="37">
        <f t="shared" ref="J26:J89" si="5">IF(SUM($F26:$I26)&gt;0,$E26,"nincs")</f>
        <v>160</v>
      </c>
      <c r="K26" s="36">
        <v>1909</v>
      </c>
      <c r="L26" s="25">
        <v>42142</v>
      </c>
      <c r="M26" s="36">
        <f t="shared" ref="M26:M89" si="6">$G$1-$K26</f>
        <v>111</v>
      </c>
      <c r="N26" s="36">
        <f t="shared" ref="N26:N89" si="7">IF(MOD($M26,$N$25)=0,1,0)</f>
        <v>0</v>
      </c>
      <c r="O26" s="36">
        <f t="shared" ref="O26:O89" si="8">IF(MOD($M26,$O$25)=0,1,0)</f>
        <v>0</v>
      </c>
      <c r="P26" s="36">
        <f t="shared" ref="P26:P89" si="9">IF(MOD($M26,$P$25)=0,1,0)</f>
        <v>0</v>
      </c>
      <c r="Q26" s="36">
        <f t="shared" ref="Q26:Q89" si="10">IF(MOD($M26,$Q$25)=0,1,0)</f>
        <v>0</v>
      </c>
      <c r="R26" s="37" t="str">
        <f t="shared" ref="R26:R89" si="11">IF(SUM($N26:$Q26)&gt;0,$M26,"nincs")</f>
        <v>nincs</v>
      </c>
      <c r="S26" s="24" t="str">
        <f t="shared" ref="S26:S89" si="12">IF($J26="nincs","",$B26)</f>
        <v>Isaac Albéniz</v>
      </c>
      <c r="T26" s="24" t="str">
        <f t="shared" ref="T26:T89" si="13">IF($J26="nincs",""," ("&amp;$J26&amp;"); ")</f>
        <v xml:space="preserve"> (160); </v>
      </c>
      <c r="U26" s="24" t="str">
        <f t="shared" ref="U26:U89" si="14">IF(OR($R26="nincs",$R26=$G$1),"",$B26)</f>
        <v/>
      </c>
      <c r="V26" s="24" t="str">
        <f t="shared" ref="V26:V89" si="15">IF(OR($R26="nincs",$R26=$G$1),""," ("&amp;$R26&amp;"); ")</f>
        <v/>
      </c>
      <c r="W26" s="24">
        <f t="shared" ref="W26:W89" ca="1" si="16">$G$3-$C26</f>
        <v>160</v>
      </c>
      <c r="X26" s="24">
        <f t="shared" ref="X26:X89" ca="1" si="17">IF($G$3-$K26&gt;$G$3-1,"(Ma élő!)",$G$3-$K26)</f>
        <v>111</v>
      </c>
      <c r="Z26" s="25">
        <v>42153</v>
      </c>
      <c r="AA26" s="25">
        <v>42142</v>
      </c>
      <c r="AJ26" s="24" t="str">
        <f>IF(S26="","",S26&amp;T26)</f>
        <v xml:space="preserve">Isaac Albéniz (160); </v>
      </c>
      <c r="AK26" s="24" t="str">
        <f>IF(U26="","",U26&amp;V26)</f>
        <v/>
      </c>
      <c r="AZ26" s="24" t="s">
        <v>763</v>
      </c>
      <c r="BA26" s="24" t="s">
        <v>764</v>
      </c>
      <c r="BB26" s="36"/>
      <c r="BC26" s="25"/>
      <c r="BD26" s="36"/>
      <c r="BE26" s="25"/>
      <c r="BF26" s="24" t="s">
        <v>814</v>
      </c>
      <c r="BG26" s="26"/>
      <c r="BH26" s="24" t="s">
        <v>818</v>
      </c>
    </row>
    <row r="27" spans="1:60" x14ac:dyDescent="0.25">
      <c r="A27" s="24" t="s">
        <v>572</v>
      </c>
      <c r="B27" s="24" t="s">
        <v>573</v>
      </c>
      <c r="C27" s="36">
        <v>1671</v>
      </c>
      <c r="D27" s="25">
        <v>41798</v>
      </c>
      <c r="E27" s="36">
        <f t="shared" si="0"/>
        <v>349</v>
      </c>
      <c r="F27" s="36">
        <f t="shared" si="1"/>
        <v>0</v>
      </c>
      <c r="G27" s="36">
        <f t="shared" si="2"/>
        <v>0</v>
      </c>
      <c r="H27" s="36">
        <f t="shared" si="3"/>
        <v>0</v>
      </c>
      <c r="I27" s="36">
        <f t="shared" si="4"/>
        <v>0</v>
      </c>
      <c r="J27" s="37" t="str">
        <f t="shared" si="5"/>
        <v>nincs</v>
      </c>
      <c r="K27" s="36">
        <v>1750</v>
      </c>
      <c r="L27" s="25">
        <v>41656</v>
      </c>
      <c r="M27" s="36">
        <f t="shared" si="6"/>
        <v>270</v>
      </c>
      <c r="N27" s="36">
        <f t="shared" si="7"/>
        <v>0</v>
      </c>
      <c r="O27" s="36">
        <f t="shared" si="8"/>
        <v>0</v>
      </c>
      <c r="P27" s="36">
        <f t="shared" si="9"/>
        <v>0</v>
      </c>
      <c r="Q27" s="36">
        <f t="shared" si="10"/>
        <v>1</v>
      </c>
      <c r="R27" s="37">
        <f t="shared" si="11"/>
        <v>270</v>
      </c>
      <c r="S27" s="24" t="str">
        <f t="shared" si="12"/>
        <v/>
      </c>
      <c r="T27" s="24" t="str">
        <f t="shared" si="13"/>
        <v/>
      </c>
      <c r="U27" s="24" t="str">
        <f t="shared" si="14"/>
        <v>Tomaso Albinoni</v>
      </c>
      <c r="V27" s="24" t="str">
        <f t="shared" si="15"/>
        <v xml:space="preserve"> (270); </v>
      </c>
      <c r="W27" s="24">
        <f t="shared" ca="1" si="16"/>
        <v>349</v>
      </c>
      <c r="X27" s="24">
        <f t="shared" ca="1" si="17"/>
        <v>270</v>
      </c>
      <c r="Y27" s="24" t="s">
        <v>640</v>
      </c>
      <c r="Z27" s="25">
        <v>41798</v>
      </c>
      <c r="AA27" s="25">
        <v>41656</v>
      </c>
      <c r="AC27" s="24" t="str">
        <f>IF(U27="","",U27&amp;V27)</f>
        <v xml:space="preserve">Tomaso Albinoni (270); </v>
      </c>
      <c r="AL27" s="24" t="str">
        <f>IF(S27="","",S27&amp;T27)</f>
        <v/>
      </c>
      <c r="AZ27" s="24" t="s">
        <v>572</v>
      </c>
      <c r="BA27" s="24" t="s">
        <v>573</v>
      </c>
      <c r="BB27" s="36">
        <v>1671</v>
      </c>
      <c r="BC27" s="25">
        <v>41798</v>
      </c>
      <c r="BD27" s="36">
        <v>1750</v>
      </c>
      <c r="BE27" s="25">
        <v>41656</v>
      </c>
      <c r="BF27" s="24" t="s">
        <v>815</v>
      </c>
      <c r="BH27" s="24" t="s">
        <v>819</v>
      </c>
    </row>
    <row r="28" spans="1:60" x14ac:dyDescent="0.25">
      <c r="A28" s="24" t="s">
        <v>592</v>
      </c>
      <c r="B28" s="24" t="s">
        <v>593</v>
      </c>
      <c r="C28" s="36">
        <v>1782</v>
      </c>
      <c r="D28" s="25">
        <v>41668</v>
      </c>
      <c r="E28" s="36">
        <f t="shared" si="0"/>
        <v>238</v>
      </c>
      <c r="F28" s="36">
        <f t="shared" si="1"/>
        <v>0</v>
      </c>
      <c r="G28" s="36">
        <f t="shared" si="2"/>
        <v>0</v>
      </c>
      <c r="H28" s="36">
        <f t="shared" si="3"/>
        <v>0</v>
      </c>
      <c r="I28" s="36">
        <f t="shared" si="4"/>
        <v>0</v>
      </c>
      <c r="J28" s="37" t="str">
        <f t="shared" si="5"/>
        <v>nincs</v>
      </c>
      <c r="K28" s="36">
        <v>1871</v>
      </c>
      <c r="L28" s="25">
        <v>41771</v>
      </c>
      <c r="M28" s="36">
        <f t="shared" si="6"/>
        <v>149</v>
      </c>
      <c r="N28" s="36">
        <f t="shared" si="7"/>
        <v>0</v>
      </c>
      <c r="O28" s="36">
        <f t="shared" si="8"/>
        <v>0</v>
      </c>
      <c r="P28" s="36">
        <f t="shared" si="9"/>
        <v>0</v>
      </c>
      <c r="Q28" s="36">
        <f t="shared" si="10"/>
        <v>0</v>
      </c>
      <c r="R28" s="37" t="str">
        <f t="shared" si="11"/>
        <v>nincs</v>
      </c>
      <c r="S28" s="24" t="str">
        <f t="shared" si="12"/>
        <v/>
      </c>
      <c r="T28" s="24" t="str">
        <f t="shared" si="13"/>
        <v/>
      </c>
      <c r="U28" s="24" t="str">
        <f t="shared" si="14"/>
        <v/>
      </c>
      <c r="V28" s="24" t="str">
        <f t="shared" si="15"/>
        <v/>
      </c>
      <c r="W28" s="24">
        <f t="shared" ca="1" si="16"/>
        <v>238</v>
      </c>
      <c r="X28" s="24">
        <f t="shared" ca="1" si="17"/>
        <v>149</v>
      </c>
      <c r="Z28" s="25">
        <v>41668</v>
      </c>
      <c r="AA28" s="25">
        <v>41771</v>
      </c>
      <c r="AB28" s="24" t="str">
        <f>IF(S28="","",S28&amp;T28)</f>
        <v/>
      </c>
      <c r="AK28" s="24" t="str">
        <f>IF(U28="","",U28&amp;V28)</f>
        <v/>
      </c>
      <c r="AZ28" s="24" t="s">
        <v>592</v>
      </c>
      <c r="BA28" s="24" t="s">
        <v>593</v>
      </c>
      <c r="BB28" s="36">
        <v>1782</v>
      </c>
      <c r="BC28" s="25">
        <v>41668</v>
      </c>
      <c r="BD28" s="36">
        <v>1871</v>
      </c>
      <c r="BE28" s="25">
        <v>41771</v>
      </c>
    </row>
    <row r="29" spans="1:60" x14ac:dyDescent="0.25">
      <c r="A29" s="24" t="s">
        <v>488</v>
      </c>
      <c r="B29" s="24" t="s">
        <v>639</v>
      </c>
      <c r="C29" s="36">
        <v>1714</v>
      </c>
      <c r="D29" s="38">
        <v>41706</v>
      </c>
      <c r="E29" s="36">
        <f t="shared" si="0"/>
        <v>306</v>
      </c>
      <c r="F29" s="36">
        <f t="shared" si="1"/>
        <v>0</v>
      </c>
      <c r="G29" s="36">
        <f t="shared" si="2"/>
        <v>0</v>
      </c>
      <c r="H29" s="36">
        <f t="shared" si="3"/>
        <v>0</v>
      </c>
      <c r="I29" s="36">
        <f t="shared" si="4"/>
        <v>0</v>
      </c>
      <c r="J29" s="37" t="str">
        <f t="shared" si="5"/>
        <v>nincs</v>
      </c>
      <c r="K29" s="36">
        <v>1788</v>
      </c>
      <c r="L29" s="38">
        <v>41987</v>
      </c>
      <c r="M29" s="36">
        <f t="shared" si="6"/>
        <v>232</v>
      </c>
      <c r="N29" s="36">
        <f t="shared" si="7"/>
        <v>0</v>
      </c>
      <c r="O29" s="36">
        <f t="shared" si="8"/>
        <v>0</v>
      </c>
      <c r="P29" s="36">
        <f t="shared" si="9"/>
        <v>0</v>
      </c>
      <c r="Q29" s="36">
        <f t="shared" si="10"/>
        <v>0</v>
      </c>
      <c r="R29" s="37" t="str">
        <f t="shared" si="11"/>
        <v>nincs</v>
      </c>
      <c r="S29" s="24" t="str">
        <f t="shared" si="12"/>
        <v/>
      </c>
      <c r="T29" s="24" t="str">
        <f t="shared" si="13"/>
        <v/>
      </c>
      <c r="U29" s="24" t="str">
        <f t="shared" si="14"/>
        <v/>
      </c>
      <c r="V29" s="24" t="str">
        <f t="shared" si="15"/>
        <v/>
      </c>
      <c r="W29" s="24">
        <f t="shared" ca="1" si="16"/>
        <v>306</v>
      </c>
      <c r="X29" s="24">
        <f t="shared" ca="1" si="17"/>
        <v>232</v>
      </c>
      <c r="Y29" s="24" t="s">
        <v>640</v>
      </c>
      <c r="Z29" s="38">
        <v>41706</v>
      </c>
      <c r="AA29" s="38">
        <v>41987</v>
      </c>
      <c r="AF29" s="24" t="str">
        <f>IF(S29="","",S29&amp;T29)</f>
        <v/>
      </c>
      <c r="AY29" s="24" t="str">
        <f>IF(U29="","",U29&amp;V29)</f>
        <v/>
      </c>
      <c r="AZ29" s="24" t="s">
        <v>488</v>
      </c>
      <c r="BA29" s="24" t="s">
        <v>639</v>
      </c>
      <c r="BB29" s="36">
        <v>1714</v>
      </c>
      <c r="BC29" s="38">
        <v>41706</v>
      </c>
      <c r="BD29" s="36">
        <v>1788</v>
      </c>
      <c r="BE29" s="38">
        <v>41987</v>
      </c>
      <c r="BF29" s="24" t="s">
        <v>816</v>
      </c>
      <c r="BH29" s="24" t="s">
        <v>817</v>
      </c>
    </row>
    <row r="30" spans="1:60" x14ac:dyDescent="0.25">
      <c r="A30" s="24" t="s">
        <v>517</v>
      </c>
      <c r="B30" s="24" t="s">
        <v>10</v>
      </c>
      <c r="C30" s="36">
        <v>1735</v>
      </c>
      <c r="D30" s="38">
        <v>41887</v>
      </c>
      <c r="E30" s="36">
        <f t="shared" si="0"/>
        <v>285</v>
      </c>
      <c r="F30" s="36">
        <f t="shared" si="1"/>
        <v>0</v>
      </c>
      <c r="G30" s="36">
        <f t="shared" si="2"/>
        <v>0</v>
      </c>
      <c r="H30" s="36">
        <f t="shared" si="3"/>
        <v>0</v>
      </c>
      <c r="I30" s="36">
        <f t="shared" si="4"/>
        <v>0</v>
      </c>
      <c r="J30" s="37" t="str">
        <f t="shared" si="5"/>
        <v>nincs</v>
      </c>
      <c r="K30" s="36">
        <v>1782</v>
      </c>
      <c r="L30" s="38">
        <v>41640</v>
      </c>
      <c r="M30" s="36">
        <f t="shared" si="6"/>
        <v>238</v>
      </c>
      <c r="N30" s="36">
        <f t="shared" si="7"/>
        <v>0</v>
      </c>
      <c r="O30" s="36">
        <f t="shared" si="8"/>
        <v>0</v>
      </c>
      <c r="P30" s="36">
        <f t="shared" si="9"/>
        <v>0</v>
      </c>
      <c r="Q30" s="36">
        <f t="shared" si="10"/>
        <v>0</v>
      </c>
      <c r="R30" s="37" t="str">
        <f t="shared" si="11"/>
        <v>nincs</v>
      </c>
      <c r="S30" s="24" t="str">
        <f t="shared" si="12"/>
        <v/>
      </c>
      <c r="T30" s="24" t="str">
        <f t="shared" si="13"/>
        <v/>
      </c>
      <c r="U30" s="24" t="str">
        <f t="shared" si="14"/>
        <v/>
      </c>
      <c r="V30" s="24" t="str">
        <f t="shared" si="15"/>
        <v/>
      </c>
      <c r="W30" s="24">
        <f t="shared" ca="1" si="16"/>
        <v>285</v>
      </c>
      <c r="X30" s="24">
        <f t="shared" ca="1" si="17"/>
        <v>238</v>
      </c>
      <c r="Y30" s="24" t="s">
        <v>640</v>
      </c>
      <c r="Z30" s="38">
        <v>41887</v>
      </c>
      <c r="AA30" s="38">
        <v>41640</v>
      </c>
      <c r="AC30" s="24" t="str">
        <f>IF(U30="","",U30&amp;V30)</f>
        <v/>
      </c>
      <c r="AR30" s="24" t="str">
        <f>IF(S30="","",S30&amp;T30)</f>
        <v/>
      </c>
      <c r="AZ30" s="24" t="s">
        <v>517</v>
      </c>
      <c r="BA30" s="24" t="s">
        <v>10</v>
      </c>
      <c r="BB30" s="36">
        <v>1735</v>
      </c>
      <c r="BC30" s="38">
        <v>41887</v>
      </c>
      <c r="BD30" s="36">
        <v>1782</v>
      </c>
      <c r="BE30" s="38">
        <v>41640</v>
      </c>
    </row>
    <row r="31" spans="1:60" x14ac:dyDescent="0.25">
      <c r="A31" s="24" t="s">
        <v>564</v>
      </c>
      <c r="B31" s="24" t="s">
        <v>565</v>
      </c>
      <c r="C31" s="36">
        <v>1732</v>
      </c>
      <c r="D31" s="25">
        <v>41811</v>
      </c>
      <c r="E31" s="36">
        <f t="shared" si="0"/>
        <v>288</v>
      </c>
      <c r="F31" s="36">
        <f t="shared" si="1"/>
        <v>0</v>
      </c>
      <c r="G31" s="36">
        <f t="shared" si="2"/>
        <v>0</v>
      </c>
      <c r="H31" s="36">
        <f t="shared" si="3"/>
        <v>0</v>
      </c>
      <c r="I31" s="36">
        <f t="shared" si="4"/>
        <v>0</v>
      </c>
      <c r="J31" s="37" t="str">
        <f t="shared" si="5"/>
        <v>nincs</v>
      </c>
      <c r="K31" s="36">
        <v>1795</v>
      </c>
      <c r="L31" s="25">
        <v>41665</v>
      </c>
      <c r="M31" s="36">
        <f t="shared" si="6"/>
        <v>225</v>
      </c>
      <c r="N31" s="36">
        <f t="shared" si="7"/>
        <v>0</v>
      </c>
      <c r="O31" s="36">
        <f t="shared" si="8"/>
        <v>0</v>
      </c>
      <c r="P31" s="36">
        <f t="shared" si="9"/>
        <v>1</v>
      </c>
      <c r="Q31" s="36">
        <f t="shared" si="10"/>
        <v>0</v>
      </c>
      <c r="R31" s="37">
        <f t="shared" si="11"/>
        <v>225</v>
      </c>
      <c r="S31" s="24" t="str">
        <f t="shared" si="12"/>
        <v/>
      </c>
      <c r="T31" s="24" t="str">
        <f t="shared" si="13"/>
        <v/>
      </c>
      <c r="U31" s="24" t="str">
        <f t="shared" si="14"/>
        <v>Johann Christoph Friedrich Bach</v>
      </c>
      <c r="V31" s="24" t="str">
        <f t="shared" si="15"/>
        <v xml:space="preserve"> (225); </v>
      </c>
      <c r="W31" s="24">
        <f t="shared" ca="1" si="16"/>
        <v>288</v>
      </c>
      <c r="X31" s="24">
        <f t="shared" ca="1" si="17"/>
        <v>225</v>
      </c>
      <c r="Z31" s="25">
        <v>41811</v>
      </c>
      <c r="AA31" s="25">
        <v>41665</v>
      </c>
      <c r="AC31" s="24" t="str">
        <f>IF(U31="","",U31&amp;V31)</f>
        <v xml:space="preserve">Johann Christoph Friedrich Bach (225); </v>
      </c>
      <c r="AL31" s="24" t="str">
        <f>IF(S31="","",S31&amp;T31)</f>
        <v/>
      </c>
      <c r="AZ31" s="24" t="s">
        <v>564</v>
      </c>
      <c r="BA31" s="24" t="s">
        <v>565</v>
      </c>
      <c r="BB31" s="36">
        <v>1732</v>
      </c>
      <c r="BC31" s="25">
        <v>41811</v>
      </c>
      <c r="BD31" s="36">
        <v>1795</v>
      </c>
      <c r="BE31" s="25">
        <v>41665</v>
      </c>
    </row>
    <row r="32" spans="1:60" x14ac:dyDescent="0.25">
      <c r="A32" s="24" t="s">
        <v>487</v>
      </c>
      <c r="B32" s="24" t="s">
        <v>0</v>
      </c>
      <c r="C32" s="36">
        <v>1685</v>
      </c>
      <c r="D32" s="38">
        <v>41719</v>
      </c>
      <c r="E32" s="36">
        <f t="shared" si="0"/>
        <v>335</v>
      </c>
      <c r="F32" s="36">
        <f t="shared" si="1"/>
        <v>0</v>
      </c>
      <c r="G32" s="36">
        <f t="shared" si="2"/>
        <v>0</v>
      </c>
      <c r="H32" s="36">
        <f t="shared" si="3"/>
        <v>0</v>
      </c>
      <c r="I32" s="36">
        <f t="shared" si="4"/>
        <v>0</v>
      </c>
      <c r="J32" s="37" t="str">
        <f t="shared" si="5"/>
        <v>nincs</v>
      </c>
      <c r="K32" s="36">
        <v>1750</v>
      </c>
      <c r="L32" s="38">
        <v>41848</v>
      </c>
      <c r="M32" s="36">
        <f t="shared" si="6"/>
        <v>270</v>
      </c>
      <c r="N32" s="36">
        <f t="shared" si="7"/>
        <v>0</v>
      </c>
      <c r="O32" s="36">
        <f t="shared" si="8"/>
        <v>0</v>
      </c>
      <c r="P32" s="36">
        <f t="shared" si="9"/>
        <v>0</v>
      </c>
      <c r="Q32" s="36">
        <f t="shared" si="10"/>
        <v>1</v>
      </c>
      <c r="R32" s="37">
        <f t="shared" si="11"/>
        <v>270</v>
      </c>
      <c r="S32" s="24" t="str">
        <f t="shared" si="12"/>
        <v/>
      </c>
      <c r="T32" s="24" t="str">
        <f t="shared" si="13"/>
        <v/>
      </c>
      <c r="U32" s="24" t="str">
        <f t="shared" si="14"/>
        <v>Johann Sebastian Bach</v>
      </c>
      <c r="V32" s="24" t="str">
        <f t="shared" si="15"/>
        <v xml:space="preserve"> (270); </v>
      </c>
      <c r="W32" s="24">
        <f t="shared" ca="1" si="16"/>
        <v>335</v>
      </c>
      <c r="X32" s="24">
        <f t="shared" ca="1" si="17"/>
        <v>270</v>
      </c>
      <c r="Y32" s="24" t="s">
        <v>640</v>
      </c>
      <c r="Z32" s="38">
        <v>41719</v>
      </c>
      <c r="AA32" s="38">
        <v>41848</v>
      </c>
      <c r="AF32" s="24" t="str">
        <f>IF(S32="","",S32&amp;T32)</f>
        <v/>
      </c>
      <c r="AO32" s="24" t="str">
        <f>IF(U32="","",U32&amp;V32)</f>
        <v xml:space="preserve">Johann Sebastian Bach (270); </v>
      </c>
      <c r="AZ32" s="24" t="s">
        <v>487</v>
      </c>
      <c r="BA32" s="24" t="s">
        <v>0</v>
      </c>
      <c r="BB32" s="36">
        <v>1685</v>
      </c>
      <c r="BC32" s="38">
        <v>41719</v>
      </c>
      <c r="BD32" s="36">
        <v>1750</v>
      </c>
      <c r="BE32" s="38">
        <v>41848</v>
      </c>
    </row>
    <row r="33" spans="1:57" x14ac:dyDescent="0.25">
      <c r="A33" s="24" t="s">
        <v>641</v>
      </c>
      <c r="B33" s="24" t="s">
        <v>642</v>
      </c>
      <c r="C33" s="36"/>
      <c r="E33" s="36">
        <f t="shared" si="0"/>
        <v>2020</v>
      </c>
      <c r="F33" s="36">
        <f t="shared" si="1"/>
        <v>0</v>
      </c>
      <c r="G33" s="36">
        <f t="shared" si="2"/>
        <v>0</v>
      </c>
      <c r="H33" s="36">
        <f t="shared" si="3"/>
        <v>0</v>
      </c>
      <c r="I33" s="36">
        <f t="shared" si="4"/>
        <v>1</v>
      </c>
      <c r="J33" s="37">
        <f t="shared" si="5"/>
        <v>2020</v>
      </c>
      <c r="K33" s="36">
        <v>1576</v>
      </c>
      <c r="L33" s="25">
        <v>42238</v>
      </c>
      <c r="M33" s="36">
        <f t="shared" si="6"/>
        <v>444</v>
      </c>
      <c r="N33" s="36">
        <f t="shared" si="7"/>
        <v>0</v>
      </c>
      <c r="O33" s="36">
        <f t="shared" si="8"/>
        <v>0</v>
      </c>
      <c r="P33" s="36">
        <f t="shared" si="9"/>
        <v>0</v>
      </c>
      <c r="Q33" s="36">
        <f t="shared" si="10"/>
        <v>0</v>
      </c>
      <c r="R33" s="37" t="str">
        <f t="shared" si="11"/>
        <v>nincs</v>
      </c>
      <c r="S33" s="24" t="str">
        <f t="shared" si="12"/>
        <v>Bakfark Bálint</v>
      </c>
      <c r="T33" s="24" t="str">
        <f t="shared" si="13"/>
        <v xml:space="preserve"> (2020); </v>
      </c>
      <c r="U33" s="24" t="str">
        <f t="shared" si="14"/>
        <v/>
      </c>
      <c r="V33" s="24" t="str">
        <f t="shared" si="15"/>
        <v/>
      </c>
      <c r="W33" s="24">
        <f t="shared" ca="1" si="16"/>
        <v>2020</v>
      </c>
      <c r="X33" s="24">
        <f t="shared" ca="1" si="17"/>
        <v>444</v>
      </c>
      <c r="Y33" s="24" t="s">
        <v>640</v>
      </c>
      <c r="AA33" s="25">
        <v>42238</v>
      </c>
      <c r="AQ33" s="24" t="str">
        <f>IF(U33="","",U33&amp;V33)</f>
        <v/>
      </c>
      <c r="AZ33" s="24" t="s">
        <v>641</v>
      </c>
      <c r="BA33" s="24" t="s">
        <v>642</v>
      </c>
      <c r="BB33" s="36"/>
      <c r="BD33" s="36">
        <v>1576</v>
      </c>
      <c r="BE33" s="25">
        <v>42238</v>
      </c>
    </row>
    <row r="34" spans="1:57" x14ac:dyDescent="0.25">
      <c r="A34" s="24" t="s">
        <v>643</v>
      </c>
      <c r="B34" s="24" t="s">
        <v>644</v>
      </c>
      <c r="C34" s="36">
        <v>1935</v>
      </c>
      <c r="D34" s="25">
        <v>42024</v>
      </c>
      <c r="E34" s="36">
        <f t="shared" si="0"/>
        <v>85</v>
      </c>
      <c r="F34" s="36">
        <f t="shared" si="1"/>
        <v>0</v>
      </c>
      <c r="G34" s="36">
        <f t="shared" si="2"/>
        <v>0</v>
      </c>
      <c r="H34" s="36">
        <f t="shared" si="3"/>
        <v>0</v>
      </c>
      <c r="I34" s="36">
        <f t="shared" si="4"/>
        <v>0</v>
      </c>
      <c r="J34" s="37" t="str">
        <f t="shared" si="5"/>
        <v>nincs</v>
      </c>
      <c r="M34" s="36">
        <f t="shared" si="6"/>
        <v>2020</v>
      </c>
      <c r="N34" s="36">
        <f t="shared" si="7"/>
        <v>0</v>
      </c>
      <c r="O34" s="36">
        <f t="shared" si="8"/>
        <v>0</v>
      </c>
      <c r="P34" s="36">
        <f t="shared" si="9"/>
        <v>0</v>
      </c>
      <c r="Q34" s="36">
        <f t="shared" si="10"/>
        <v>1</v>
      </c>
      <c r="R34" s="37">
        <f t="shared" si="11"/>
        <v>2020</v>
      </c>
      <c r="S34" s="24" t="str">
        <f t="shared" si="12"/>
        <v/>
      </c>
      <c r="T34" s="24" t="str">
        <f t="shared" si="13"/>
        <v/>
      </c>
      <c r="U34" s="24" t="str">
        <f t="shared" si="14"/>
        <v/>
      </c>
      <c r="V34" s="24" t="str">
        <f t="shared" si="15"/>
        <v/>
      </c>
      <c r="W34" s="24">
        <f t="shared" ca="1" si="16"/>
        <v>85</v>
      </c>
      <c r="X34" s="24" t="str">
        <f t="shared" ca="1" si="17"/>
        <v>(Ma élő!)</v>
      </c>
      <c r="Y34" s="24" t="s">
        <v>640</v>
      </c>
      <c r="Z34" s="25">
        <v>42024</v>
      </c>
      <c r="AB34" s="24" t="str">
        <f>IF(S34="","",S34&amp;T34)</f>
        <v/>
      </c>
      <c r="AZ34" s="24" t="s">
        <v>643</v>
      </c>
      <c r="BA34" s="24" t="s">
        <v>644</v>
      </c>
      <c r="BB34" s="36">
        <v>1935</v>
      </c>
      <c r="BC34" s="25">
        <v>42024</v>
      </c>
    </row>
    <row r="35" spans="1:57" x14ac:dyDescent="0.25">
      <c r="A35" s="24" t="s">
        <v>466</v>
      </c>
      <c r="B35" s="24" t="s">
        <v>96</v>
      </c>
      <c r="C35" s="36">
        <v>1899</v>
      </c>
      <c r="D35" s="38">
        <v>41913</v>
      </c>
      <c r="E35" s="36">
        <f t="shared" si="0"/>
        <v>121</v>
      </c>
      <c r="F35" s="36">
        <f t="shared" si="1"/>
        <v>0</v>
      </c>
      <c r="G35" s="36">
        <f t="shared" si="2"/>
        <v>0</v>
      </c>
      <c r="H35" s="36">
        <f t="shared" si="3"/>
        <v>0</v>
      </c>
      <c r="I35" s="36">
        <f t="shared" si="4"/>
        <v>0</v>
      </c>
      <c r="J35" s="37" t="str">
        <f t="shared" si="5"/>
        <v>nincs</v>
      </c>
      <c r="K35" s="36">
        <v>1986</v>
      </c>
      <c r="L35" s="38">
        <v>41961</v>
      </c>
      <c r="M35" s="36">
        <f t="shared" si="6"/>
        <v>34</v>
      </c>
      <c r="N35" s="36">
        <f t="shared" si="7"/>
        <v>0</v>
      </c>
      <c r="O35" s="36">
        <f t="shared" si="8"/>
        <v>0</v>
      </c>
      <c r="P35" s="36">
        <f t="shared" si="9"/>
        <v>0</v>
      </c>
      <c r="Q35" s="36">
        <f t="shared" si="10"/>
        <v>0</v>
      </c>
      <c r="R35" s="37" t="str">
        <f t="shared" si="11"/>
        <v>nincs</v>
      </c>
      <c r="S35" s="24" t="str">
        <f t="shared" si="12"/>
        <v/>
      </c>
      <c r="T35" s="24" t="str">
        <f t="shared" si="13"/>
        <v/>
      </c>
      <c r="U35" s="24" t="str">
        <f t="shared" si="14"/>
        <v/>
      </c>
      <c r="V35" s="24" t="str">
        <f t="shared" si="15"/>
        <v/>
      </c>
      <c r="W35" s="24">
        <f t="shared" ca="1" si="16"/>
        <v>121</v>
      </c>
      <c r="X35" s="24">
        <f t="shared" ca="1" si="17"/>
        <v>34</v>
      </c>
      <c r="Y35" s="24" t="s">
        <v>640</v>
      </c>
      <c r="Z35" s="38">
        <v>41913</v>
      </c>
      <c r="AA35" s="38">
        <v>41961</v>
      </c>
      <c r="AT35" s="24" t="str">
        <f>IF(S35="","",S35&amp;T35)</f>
        <v/>
      </c>
      <c r="AW35" s="24" t="str">
        <f>IF(U35="","",U35&amp;V35)</f>
        <v/>
      </c>
      <c r="AZ35" s="24" t="s">
        <v>466</v>
      </c>
      <c r="BA35" s="24" t="s">
        <v>96</v>
      </c>
      <c r="BB35" s="36">
        <v>1899</v>
      </c>
      <c r="BC35" s="38">
        <v>41913</v>
      </c>
      <c r="BD35" s="36">
        <v>1986</v>
      </c>
      <c r="BE35" s="38">
        <v>41961</v>
      </c>
    </row>
    <row r="36" spans="1:57" x14ac:dyDescent="0.25">
      <c r="A36" s="24" t="s">
        <v>467</v>
      </c>
      <c r="B36" s="24" t="s">
        <v>11</v>
      </c>
      <c r="C36" s="36">
        <v>1881</v>
      </c>
      <c r="D36" s="38">
        <v>41723</v>
      </c>
      <c r="E36" s="36">
        <f t="shared" si="0"/>
        <v>139</v>
      </c>
      <c r="F36" s="36">
        <f t="shared" si="1"/>
        <v>0</v>
      </c>
      <c r="G36" s="36">
        <f t="shared" si="2"/>
        <v>0</v>
      </c>
      <c r="H36" s="36">
        <f t="shared" si="3"/>
        <v>0</v>
      </c>
      <c r="I36" s="36">
        <f t="shared" si="4"/>
        <v>0</v>
      </c>
      <c r="J36" s="37" t="str">
        <f t="shared" si="5"/>
        <v>nincs</v>
      </c>
      <c r="K36" s="36">
        <v>1945</v>
      </c>
      <c r="L36" s="38">
        <v>41908</v>
      </c>
      <c r="M36" s="36">
        <f t="shared" si="6"/>
        <v>75</v>
      </c>
      <c r="N36" s="36">
        <f t="shared" si="7"/>
        <v>0</v>
      </c>
      <c r="O36" s="36">
        <f t="shared" si="8"/>
        <v>0</v>
      </c>
      <c r="P36" s="36">
        <f t="shared" si="9"/>
        <v>1</v>
      </c>
      <c r="Q36" s="36">
        <f t="shared" si="10"/>
        <v>0</v>
      </c>
      <c r="R36" s="37">
        <f t="shared" si="11"/>
        <v>75</v>
      </c>
      <c r="S36" s="24" t="str">
        <f t="shared" si="12"/>
        <v/>
      </c>
      <c r="T36" s="24" t="str">
        <f t="shared" si="13"/>
        <v/>
      </c>
      <c r="U36" s="24" t="str">
        <f t="shared" si="14"/>
        <v>Bartók Béla</v>
      </c>
      <c r="V36" s="24" t="str">
        <f t="shared" si="15"/>
        <v xml:space="preserve"> (75); </v>
      </c>
      <c r="W36" s="24">
        <f t="shared" ca="1" si="16"/>
        <v>139</v>
      </c>
      <c r="X36" s="24">
        <f t="shared" ca="1" si="17"/>
        <v>75</v>
      </c>
      <c r="Y36" s="24" t="s">
        <v>640</v>
      </c>
      <c r="Z36" s="38">
        <v>41723</v>
      </c>
      <c r="AA36" s="38">
        <v>41908</v>
      </c>
      <c r="AF36" s="24" t="str">
        <f>IF(S36="","",S36&amp;T36)</f>
        <v/>
      </c>
      <c r="AS36" s="24" t="str">
        <f>IF(U36="","",U36&amp;V36)</f>
        <v xml:space="preserve">Bartók Béla (75); </v>
      </c>
      <c r="AZ36" s="24" t="s">
        <v>467</v>
      </c>
      <c r="BA36" s="24" t="s">
        <v>11</v>
      </c>
      <c r="BB36" s="36">
        <v>1881</v>
      </c>
      <c r="BC36" s="38">
        <v>41723</v>
      </c>
      <c r="BD36" s="36">
        <v>1945</v>
      </c>
      <c r="BE36" s="38">
        <v>41908</v>
      </c>
    </row>
    <row r="37" spans="1:57" x14ac:dyDescent="0.25">
      <c r="A37" s="24" t="s">
        <v>533</v>
      </c>
      <c r="B37" s="24" t="s">
        <v>12</v>
      </c>
      <c r="C37" s="36">
        <v>1770</v>
      </c>
      <c r="D37" s="38">
        <v>41989</v>
      </c>
      <c r="E37" s="36">
        <f t="shared" si="0"/>
        <v>250</v>
      </c>
      <c r="F37" s="36">
        <f t="shared" si="1"/>
        <v>0</v>
      </c>
      <c r="G37" s="36">
        <f t="shared" si="2"/>
        <v>1</v>
      </c>
      <c r="H37" s="36">
        <f t="shared" si="3"/>
        <v>1</v>
      </c>
      <c r="I37" s="36">
        <f t="shared" si="4"/>
        <v>1</v>
      </c>
      <c r="J37" s="37">
        <f t="shared" si="5"/>
        <v>250</v>
      </c>
      <c r="K37" s="36">
        <v>1827</v>
      </c>
      <c r="L37" s="38">
        <v>41724</v>
      </c>
      <c r="M37" s="36">
        <f t="shared" si="6"/>
        <v>193</v>
      </c>
      <c r="N37" s="36">
        <f t="shared" si="7"/>
        <v>0</v>
      </c>
      <c r="O37" s="36">
        <f t="shared" si="8"/>
        <v>0</v>
      </c>
      <c r="P37" s="36">
        <f t="shared" si="9"/>
        <v>0</v>
      </c>
      <c r="Q37" s="36">
        <f t="shared" si="10"/>
        <v>0</v>
      </c>
      <c r="R37" s="37" t="str">
        <f t="shared" si="11"/>
        <v>nincs</v>
      </c>
      <c r="S37" s="24" t="str">
        <f t="shared" si="12"/>
        <v>Ludwig van Beethoven</v>
      </c>
      <c r="T37" s="24" t="str">
        <f t="shared" si="13"/>
        <v xml:space="preserve"> (250); </v>
      </c>
      <c r="U37" s="24" t="str">
        <f t="shared" si="14"/>
        <v/>
      </c>
      <c r="V37" s="24" t="str">
        <f t="shared" si="15"/>
        <v/>
      </c>
      <c r="W37" s="24">
        <f t="shared" ca="1" si="16"/>
        <v>250</v>
      </c>
      <c r="X37" s="24">
        <f t="shared" ca="1" si="17"/>
        <v>193</v>
      </c>
      <c r="Y37" s="24" t="s">
        <v>640</v>
      </c>
      <c r="Z37" s="38">
        <v>41989</v>
      </c>
      <c r="AA37" s="38">
        <v>41724</v>
      </c>
      <c r="AG37" s="24" t="str">
        <f>IF(U37="","",U37&amp;V37)</f>
        <v/>
      </c>
      <c r="AX37" s="24" t="str">
        <f>IF(S37="","",S37&amp;T37)</f>
        <v xml:space="preserve">Ludwig van Beethoven (250); </v>
      </c>
      <c r="AZ37" s="24" t="s">
        <v>533</v>
      </c>
      <c r="BA37" s="24" t="s">
        <v>12</v>
      </c>
      <c r="BB37" s="36">
        <v>1770</v>
      </c>
      <c r="BC37" s="38">
        <v>41989</v>
      </c>
      <c r="BD37" s="36">
        <v>1827</v>
      </c>
      <c r="BE37" s="38">
        <v>41724</v>
      </c>
    </row>
    <row r="38" spans="1:57" x14ac:dyDescent="0.25">
      <c r="A38" s="24" t="s">
        <v>600</v>
      </c>
      <c r="B38" s="24" t="s">
        <v>601</v>
      </c>
      <c r="C38" s="36">
        <v>1801</v>
      </c>
      <c r="D38" s="25">
        <v>41946</v>
      </c>
      <c r="E38" s="36">
        <f t="shared" si="0"/>
        <v>219</v>
      </c>
      <c r="F38" s="36">
        <f t="shared" si="1"/>
        <v>0</v>
      </c>
      <c r="G38" s="36">
        <f t="shared" si="2"/>
        <v>0</v>
      </c>
      <c r="H38" s="36">
        <f t="shared" si="3"/>
        <v>0</v>
      </c>
      <c r="I38" s="36">
        <f t="shared" si="4"/>
        <v>0</v>
      </c>
      <c r="J38" s="37" t="str">
        <f t="shared" si="5"/>
        <v>nincs</v>
      </c>
      <c r="K38" s="36">
        <v>1835</v>
      </c>
      <c r="L38" s="25">
        <v>41905</v>
      </c>
      <c r="M38" s="36">
        <f t="shared" si="6"/>
        <v>185</v>
      </c>
      <c r="N38" s="36">
        <f t="shared" si="7"/>
        <v>0</v>
      </c>
      <c r="O38" s="36">
        <f t="shared" si="8"/>
        <v>0</v>
      </c>
      <c r="P38" s="36">
        <f t="shared" si="9"/>
        <v>0</v>
      </c>
      <c r="Q38" s="36">
        <f t="shared" si="10"/>
        <v>0</v>
      </c>
      <c r="R38" s="37" t="str">
        <f t="shared" si="11"/>
        <v>nincs</v>
      </c>
      <c r="S38" s="24" t="str">
        <f t="shared" si="12"/>
        <v/>
      </c>
      <c r="T38" s="24" t="str">
        <f t="shared" si="13"/>
        <v/>
      </c>
      <c r="U38" s="24" t="str">
        <f t="shared" si="14"/>
        <v/>
      </c>
      <c r="V38" s="24" t="str">
        <f t="shared" si="15"/>
        <v/>
      </c>
      <c r="W38" s="24">
        <f t="shared" ca="1" si="16"/>
        <v>219</v>
      </c>
      <c r="X38" s="24">
        <f t="shared" ca="1" si="17"/>
        <v>185</v>
      </c>
      <c r="Y38" s="24" t="s">
        <v>640</v>
      </c>
      <c r="Z38" s="25">
        <v>41946</v>
      </c>
      <c r="AA38" s="25">
        <v>41905</v>
      </c>
      <c r="AS38" s="24" t="str">
        <f>IF(U38="","",U38&amp;V38)</f>
        <v/>
      </c>
      <c r="AV38" s="24" t="str">
        <f>IF(S38="","",S38&amp;T38)</f>
        <v/>
      </c>
      <c r="AZ38" s="24" t="s">
        <v>600</v>
      </c>
      <c r="BA38" s="24" t="s">
        <v>601</v>
      </c>
      <c r="BB38" s="36">
        <v>1801</v>
      </c>
      <c r="BC38" s="25">
        <v>41946</v>
      </c>
      <c r="BD38" s="36">
        <v>1835</v>
      </c>
      <c r="BE38" s="25">
        <v>41905</v>
      </c>
    </row>
    <row r="39" spans="1:57" x14ac:dyDescent="0.25">
      <c r="A39" s="24" t="s">
        <v>460</v>
      </c>
      <c r="B39" s="24" t="s">
        <v>13</v>
      </c>
      <c r="C39" s="36">
        <v>1885</v>
      </c>
      <c r="D39" s="38">
        <v>41679</v>
      </c>
      <c r="E39" s="36">
        <f t="shared" si="0"/>
        <v>135</v>
      </c>
      <c r="F39" s="36">
        <f t="shared" si="1"/>
        <v>0</v>
      </c>
      <c r="G39" s="36">
        <f t="shared" si="2"/>
        <v>0</v>
      </c>
      <c r="H39" s="36">
        <f t="shared" si="3"/>
        <v>0</v>
      </c>
      <c r="I39" s="36">
        <f t="shared" si="4"/>
        <v>0</v>
      </c>
      <c r="J39" s="37" t="str">
        <f t="shared" si="5"/>
        <v>nincs</v>
      </c>
      <c r="K39" s="36">
        <v>1935</v>
      </c>
      <c r="L39" s="38">
        <v>41996</v>
      </c>
      <c r="M39" s="36">
        <f t="shared" si="6"/>
        <v>85</v>
      </c>
      <c r="N39" s="36">
        <f t="shared" si="7"/>
        <v>0</v>
      </c>
      <c r="O39" s="36">
        <f t="shared" si="8"/>
        <v>0</v>
      </c>
      <c r="P39" s="36">
        <f t="shared" si="9"/>
        <v>0</v>
      </c>
      <c r="Q39" s="36">
        <f t="shared" si="10"/>
        <v>0</v>
      </c>
      <c r="R39" s="37" t="str">
        <f t="shared" si="11"/>
        <v>nincs</v>
      </c>
      <c r="S39" s="24" t="str">
        <f t="shared" si="12"/>
        <v/>
      </c>
      <c r="T39" s="24" t="str">
        <f t="shared" si="13"/>
        <v/>
      </c>
      <c r="U39" s="24" t="str">
        <f t="shared" si="14"/>
        <v/>
      </c>
      <c r="V39" s="24" t="str">
        <f t="shared" si="15"/>
        <v/>
      </c>
      <c r="W39" s="24">
        <f t="shared" ca="1" si="16"/>
        <v>135</v>
      </c>
      <c r="X39" s="24">
        <f t="shared" ca="1" si="17"/>
        <v>85</v>
      </c>
      <c r="Y39" s="24" t="s">
        <v>640</v>
      </c>
      <c r="Z39" s="38">
        <v>41679</v>
      </c>
      <c r="AA39" s="38">
        <v>41996</v>
      </c>
      <c r="AD39" s="24" t="str">
        <f>IF(S39="","",S39&amp;T39)</f>
        <v/>
      </c>
      <c r="AY39" s="24" t="str">
        <f>IF(U39="","",U39&amp;V39)</f>
        <v/>
      </c>
      <c r="AZ39" s="24" t="s">
        <v>460</v>
      </c>
      <c r="BA39" s="24" t="s">
        <v>13</v>
      </c>
      <c r="BB39" s="36">
        <v>1885</v>
      </c>
      <c r="BC39" s="38">
        <v>41679</v>
      </c>
      <c r="BD39" s="36">
        <v>1935</v>
      </c>
      <c r="BE39" s="38">
        <v>41996</v>
      </c>
    </row>
    <row r="40" spans="1:57" x14ac:dyDescent="0.25">
      <c r="A40" s="24" t="s">
        <v>532</v>
      </c>
      <c r="B40" s="24" t="s">
        <v>14</v>
      </c>
      <c r="C40" s="36">
        <v>1925</v>
      </c>
      <c r="D40" s="38">
        <v>41936</v>
      </c>
      <c r="E40" s="36">
        <f t="shared" si="0"/>
        <v>95</v>
      </c>
      <c r="F40" s="36">
        <f t="shared" si="1"/>
        <v>0</v>
      </c>
      <c r="G40" s="36">
        <f t="shared" si="2"/>
        <v>0</v>
      </c>
      <c r="H40" s="36">
        <f t="shared" si="3"/>
        <v>0</v>
      </c>
      <c r="I40" s="36">
        <f t="shared" si="4"/>
        <v>0</v>
      </c>
      <c r="J40" s="37" t="str">
        <f t="shared" si="5"/>
        <v>nincs</v>
      </c>
      <c r="K40" s="36">
        <v>2003</v>
      </c>
      <c r="L40" s="38">
        <v>41786</v>
      </c>
      <c r="M40" s="36">
        <f t="shared" si="6"/>
        <v>17</v>
      </c>
      <c r="N40" s="36">
        <f t="shared" si="7"/>
        <v>0</v>
      </c>
      <c r="O40" s="36">
        <f t="shared" si="8"/>
        <v>0</v>
      </c>
      <c r="P40" s="36">
        <f t="shared" si="9"/>
        <v>0</v>
      </c>
      <c r="Q40" s="36">
        <f t="shared" si="10"/>
        <v>0</v>
      </c>
      <c r="R40" s="37" t="str">
        <f t="shared" si="11"/>
        <v>nincs</v>
      </c>
      <c r="S40" s="24" t="str">
        <f t="shared" si="12"/>
        <v/>
      </c>
      <c r="T40" s="24" t="str">
        <f t="shared" si="13"/>
        <v/>
      </c>
      <c r="U40" s="24" t="str">
        <f t="shared" si="14"/>
        <v/>
      </c>
      <c r="V40" s="24" t="str">
        <f t="shared" si="15"/>
        <v/>
      </c>
      <c r="W40" s="24">
        <f t="shared" ca="1" si="16"/>
        <v>95</v>
      </c>
      <c r="X40" s="24">
        <f t="shared" ca="1" si="17"/>
        <v>17</v>
      </c>
      <c r="Z40" s="38">
        <v>41936</v>
      </c>
      <c r="AA40" s="38">
        <v>41786</v>
      </c>
      <c r="AK40" s="24" t="str">
        <f>IF(U40="","",U40&amp;V40)</f>
        <v/>
      </c>
      <c r="AT40" s="24" t="str">
        <f>IF(S40="","",S40&amp;T40)</f>
        <v/>
      </c>
      <c r="AZ40" s="24" t="s">
        <v>532</v>
      </c>
      <c r="BA40" s="24" t="s">
        <v>14</v>
      </c>
      <c r="BB40" s="36">
        <v>1925</v>
      </c>
      <c r="BC40" s="38">
        <v>41936</v>
      </c>
      <c r="BD40" s="36">
        <v>2003</v>
      </c>
      <c r="BE40" s="38">
        <v>41786</v>
      </c>
    </row>
    <row r="41" spans="1:57" x14ac:dyDescent="0.25">
      <c r="A41" s="24" t="s">
        <v>504</v>
      </c>
      <c r="B41" s="24" t="s">
        <v>15</v>
      </c>
      <c r="C41" s="36">
        <v>1803</v>
      </c>
      <c r="D41" s="38">
        <v>41984</v>
      </c>
      <c r="E41" s="36">
        <f t="shared" si="0"/>
        <v>217</v>
      </c>
      <c r="F41" s="36">
        <f t="shared" si="1"/>
        <v>0</v>
      </c>
      <c r="G41" s="36">
        <f t="shared" si="2"/>
        <v>0</v>
      </c>
      <c r="H41" s="36">
        <f t="shared" si="3"/>
        <v>0</v>
      </c>
      <c r="I41" s="36">
        <f t="shared" si="4"/>
        <v>0</v>
      </c>
      <c r="J41" s="37" t="str">
        <f t="shared" si="5"/>
        <v>nincs</v>
      </c>
      <c r="K41" s="36">
        <v>1869</v>
      </c>
      <c r="L41" s="38">
        <v>41706</v>
      </c>
      <c r="M41" s="36">
        <f t="shared" si="6"/>
        <v>151</v>
      </c>
      <c r="N41" s="36">
        <f t="shared" si="7"/>
        <v>0</v>
      </c>
      <c r="O41" s="36">
        <f t="shared" si="8"/>
        <v>0</v>
      </c>
      <c r="P41" s="36">
        <f t="shared" si="9"/>
        <v>0</v>
      </c>
      <c r="Q41" s="36">
        <f t="shared" si="10"/>
        <v>0</v>
      </c>
      <c r="R41" s="37" t="str">
        <f t="shared" si="11"/>
        <v>nincs</v>
      </c>
      <c r="S41" s="24" t="str">
        <f t="shared" si="12"/>
        <v/>
      </c>
      <c r="T41" s="24" t="str">
        <f t="shared" si="13"/>
        <v/>
      </c>
      <c r="U41" s="24" t="str">
        <f t="shared" si="14"/>
        <v/>
      </c>
      <c r="V41" s="24" t="str">
        <f t="shared" si="15"/>
        <v/>
      </c>
      <c r="W41" s="24">
        <f t="shared" ca="1" si="16"/>
        <v>217</v>
      </c>
      <c r="X41" s="24">
        <f t="shared" ca="1" si="17"/>
        <v>151</v>
      </c>
      <c r="Y41" s="24" t="s">
        <v>640</v>
      </c>
      <c r="Z41" s="38">
        <v>41984</v>
      </c>
      <c r="AA41" s="38">
        <v>41706</v>
      </c>
      <c r="AG41" s="24" t="str">
        <f>IF(U41="","",U41&amp;V41)</f>
        <v/>
      </c>
      <c r="AX41" s="24" t="str">
        <f>IF(S41="","",S41&amp;T41)</f>
        <v/>
      </c>
      <c r="AZ41" s="24" t="s">
        <v>504</v>
      </c>
      <c r="BA41" s="24" t="s">
        <v>15</v>
      </c>
      <c r="BB41" s="36">
        <v>1803</v>
      </c>
      <c r="BC41" s="38">
        <v>41984</v>
      </c>
      <c r="BD41" s="36">
        <v>1869</v>
      </c>
      <c r="BE41" s="38">
        <v>41706</v>
      </c>
    </row>
    <row r="42" spans="1:57" x14ac:dyDescent="0.25">
      <c r="A42" s="24" t="s">
        <v>645</v>
      </c>
      <c r="B42" s="24" t="s">
        <v>646</v>
      </c>
      <c r="C42" s="36">
        <v>1918</v>
      </c>
      <c r="D42" s="25">
        <v>42241</v>
      </c>
      <c r="E42" s="36">
        <f t="shared" si="0"/>
        <v>102</v>
      </c>
      <c r="F42" s="36">
        <f t="shared" si="1"/>
        <v>0</v>
      </c>
      <c r="G42" s="36">
        <f t="shared" si="2"/>
        <v>0</v>
      </c>
      <c r="H42" s="36">
        <f t="shared" si="3"/>
        <v>0</v>
      </c>
      <c r="I42" s="36">
        <f t="shared" si="4"/>
        <v>0</v>
      </c>
      <c r="J42" s="37" t="str">
        <f t="shared" si="5"/>
        <v>nincs</v>
      </c>
      <c r="K42" s="36">
        <v>1990</v>
      </c>
      <c r="L42" s="25">
        <v>42291</v>
      </c>
      <c r="M42" s="36">
        <f t="shared" si="6"/>
        <v>30</v>
      </c>
      <c r="N42" s="36">
        <f t="shared" si="7"/>
        <v>0</v>
      </c>
      <c r="O42" s="36">
        <f t="shared" si="8"/>
        <v>0</v>
      </c>
      <c r="P42" s="36">
        <f t="shared" si="9"/>
        <v>0</v>
      </c>
      <c r="Q42" s="36">
        <f t="shared" si="10"/>
        <v>1</v>
      </c>
      <c r="R42" s="37">
        <f t="shared" si="11"/>
        <v>30</v>
      </c>
      <c r="S42" s="24" t="str">
        <f t="shared" si="12"/>
        <v/>
      </c>
      <c r="T42" s="24" t="str">
        <f t="shared" si="13"/>
        <v/>
      </c>
      <c r="U42" s="24" t="str">
        <f t="shared" si="14"/>
        <v>Leonard Bernstein</v>
      </c>
      <c r="V42" s="24" t="str">
        <f t="shared" si="15"/>
        <v xml:space="preserve"> (30); </v>
      </c>
      <c r="W42" s="24">
        <f t="shared" ca="1" si="16"/>
        <v>102</v>
      </c>
      <c r="X42" s="24">
        <f t="shared" ca="1" si="17"/>
        <v>30</v>
      </c>
      <c r="Y42" s="24" t="s">
        <v>640</v>
      </c>
      <c r="Z42" s="25">
        <v>42241</v>
      </c>
      <c r="AA42" s="25">
        <v>42291</v>
      </c>
      <c r="AP42" s="24" t="str">
        <f>IF(S42="","",S42&amp;T42)</f>
        <v/>
      </c>
      <c r="AU42" s="24" t="str">
        <f>IF(U42="","",U42&amp;V42)</f>
        <v xml:space="preserve">Leonard Bernstein (30); </v>
      </c>
      <c r="AZ42" s="24" t="s">
        <v>645</v>
      </c>
      <c r="BA42" s="24" t="s">
        <v>646</v>
      </c>
      <c r="BB42" s="36">
        <v>1918</v>
      </c>
      <c r="BC42" s="25">
        <v>42241</v>
      </c>
      <c r="BD42" s="36">
        <v>1990</v>
      </c>
      <c r="BE42" s="25">
        <v>42291</v>
      </c>
    </row>
    <row r="43" spans="1:57" x14ac:dyDescent="0.25">
      <c r="A43" s="24" t="s">
        <v>470</v>
      </c>
      <c r="B43" s="24" t="s">
        <v>97</v>
      </c>
      <c r="C43" s="36">
        <v>1764</v>
      </c>
      <c r="D43" s="38">
        <v>41933</v>
      </c>
      <c r="E43" s="36">
        <f t="shared" si="0"/>
        <v>256</v>
      </c>
      <c r="F43" s="36">
        <f t="shared" si="1"/>
        <v>0</v>
      </c>
      <c r="G43" s="36">
        <f t="shared" si="2"/>
        <v>0</v>
      </c>
      <c r="H43" s="36">
        <f t="shared" si="3"/>
        <v>0</v>
      </c>
      <c r="I43" s="36">
        <f t="shared" si="4"/>
        <v>0</v>
      </c>
      <c r="J43" s="37" t="str">
        <f t="shared" si="5"/>
        <v>nincs</v>
      </c>
      <c r="K43" s="36">
        <v>1827</v>
      </c>
      <c r="L43" s="38">
        <v>41755</v>
      </c>
      <c r="M43" s="36">
        <f t="shared" si="6"/>
        <v>193</v>
      </c>
      <c r="N43" s="36">
        <f t="shared" si="7"/>
        <v>0</v>
      </c>
      <c r="O43" s="36">
        <f t="shared" si="8"/>
        <v>0</v>
      </c>
      <c r="P43" s="36">
        <f t="shared" si="9"/>
        <v>0</v>
      </c>
      <c r="Q43" s="36">
        <f t="shared" si="10"/>
        <v>0</v>
      </c>
      <c r="R43" s="37" t="str">
        <f t="shared" si="11"/>
        <v>nincs</v>
      </c>
      <c r="S43" s="24" t="str">
        <f t="shared" si="12"/>
        <v/>
      </c>
      <c r="T43" s="24" t="str">
        <f t="shared" si="13"/>
        <v/>
      </c>
      <c r="U43" s="24" t="str">
        <f t="shared" si="14"/>
        <v/>
      </c>
      <c r="V43" s="24" t="str">
        <f t="shared" si="15"/>
        <v/>
      </c>
      <c r="W43" s="24">
        <f t="shared" ca="1" si="16"/>
        <v>256</v>
      </c>
      <c r="X43" s="24">
        <f t="shared" ca="1" si="17"/>
        <v>193</v>
      </c>
      <c r="Y43" s="24" t="s">
        <v>640</v>
      </c>
      <c r="Z43" s="38">
        <v>41933</v>
      </c>
      <c r="AA43" s="38">
        <v>41755</v>
      </c>
      <c r="AI43" s="24" t="str">
        <f>IF(U43="","",U43&amp;V43)</f>
        <v/>
      </c>
      <c r="AT43" s="24" t="str">
        <f>IF(S43="","",S43&amp;T43)</f>
        <v/>
      </c>
      <c r="AZ43" s="24" t="s">
        <v>470</v>
      </c>
      <c r="BA43" s="24" t="s">
        <v>97</v>
      </c>
      <c r="BB43" s="36">
        <v>1764</v>
      </c>
      <c r="BC43" s="38">
        <v>41933</v>
      </c>
      <c r="BD43" s="36">
        <v>1827</v>
      </c>
      <c r="BE43" s="38">
        <v>41755</v>
      </c>
    </row>
    <row r="44" spans="1:57" x14ac:dyDescent="0.25">
      <c r="A44" s="24" t="s">
        <v>647</v>
      </c>
      <c r="B44" s="24" t="s">
        <v>648</v>
      </c>
      <c r="C44" s="36">
        <v>1838</v>
      </c>
      <c r="D44" s="25">
        <v>42302</v>
      </c>
      <c r="E44" s="36">
        <f t="shared" si="0"/>
        <v>182</v>
      </c>
      <c r="F44" s="36">
        <f t="shared" si="1"/>
        <v>0</v>
      </c>
      <c r="G44" s="36">
        <f t="shared" si="2"/>
        <v>0</v>
      </c>
      <c r="H44" s="36">
        <f t="shared" si="3"/>
        <v>0</v>
      </c>
      <c r="I44" s="36">
        <f t="shared" si="4"/>
        <v>0</v>
      </c>
      <c r="J44" s="37" t="str">
        <f t="shared" si="5"/>
        <v>nincs</v>
      </c>
      <c r="K44" s="36">
        <v>1875</v>
      </c>
      <c r="L44" s="25">
        <v>42158</v>
      </c>
      <c r="M44" s="36">
        <f t="shared" si="6"/>
        <v>145</v>
      </c>
      <c r="N44" s="36">
        <f t="shared" si="7"/>
        <v>0</v>
      </c>
      <c r="O44" s="36">
        <f t="shared" si="8"/>
        <v>0</v>
      </c>
      <c r="P44" s="36">
        <f t="shared" si="9"/>
        <v>0</v>
      </c>
      <c r="Q44" s="36">
        <f t="shared" si="10"/>
        <v>0</v>
      </c>
      <c r="R44" s="37" t="str">
        <f t="shared" si="11"/>
        <v>nincs</v>
      </c>
      <c r="S44" s="24" t="str">
        <f t="shared" si="12"/>
        <v/>
      </c>
      <c r="T44" s="24" t="str">
        <f t="shared" si="13"/>
        <v/>
      </c>
      <c r="U44" s="24" t="str">
        <f t="shared" si="14"/>
        <v/>
      </c>
      <c r="V44" s="24" t="str">
        <f t="shared" si="15"/>
        <v/>
      </c>
      <c r="W44" s="24">
        <f t="shared" ca="1" si="16"/>
        <v>182</v>
      </c>
      <c r="X44" s="24">
        <f t="shared" ca="1" si="17"/>
        <v>145</v>
      </c>
      <c r="Y44" s="24" t="s">
        <v>640</v>
      </c>
      <c r="Z44" s="25">
        <v>42302</v>
      </c>
      <c r="AA44" s="25">
        <v>42158</v>
      </c>
      <c r="AM44" s="24" t="str">
        <f>IF(U44="","",U44&amp;V44)</f>
        <v/>
      </c>
      <c r="AT44" s="24" t="str">
        <f>IF(S44="","",S44&amp;T44)</f>
        <v/>
      </c>
      <c r="AZ44" s="24" t="s">
        <v>647</v>
      </c>
      <c r="BA44" s="24" t="s">
        <v>648</v>
      </c>
      <c r="BB44" s="36">
        <v>1838</v>
      </c>
      <c r="BC44" s="25">
        <v>42302</v>
      </c>
      <c r="BD44" s="36">
        <v>1875</v>
      </c>
      <c r="BE44" s="25">
        <v>42158</v>
      </c>
    </row>
    <row r="45" spans="1:57" x14ac:dyDescent="0.25">
      <c r="A45" s="24" t="s">
        <v>649</v>
      </c>
      <c r="B45" s="24" t="s">
        <v>650</v>
      </c>
      <c r="C45" s="36">
        <v>1743</v>
      </c>
      <c r="D45" s="25">
        <v>42054</v>
      </c>
      <c r="E45" s="36">
        <f t="shared" si="0"/>
        <v>277</v>
      </c>
      <c r="F45" s="36">
        <f t="shared" si="1"/>
        <v>0</v>
      </c>
      <c r="G45" s="36">
        <f t="shared" si="2"/>
        <v>0</v>
      </c>
      <c r="H45" s="36">
        <f t="shared" si="3"/>
        <v>0</v>
      </c>
      <c r="I45" s="36">
        <f t="shared" si="4"/>
        <v>0</v>
      </c>
      <c r="J45" s="37" t="str">
        <f t="shared" si="5"/>
        <v>nincs</v>
      </c>
      <c r="K45" s="36">
        <v>1805</v>
      </c>
      <c r="L45" s="25">
        <v>42152</v>
      </c>
      <c r="M45" s="36">
        <f t="shared" si="6"/>
        <v>215</v>
      </c>
      <c r="N45" s="36">
        <f t="shared" si="7"/>
        <v>0</v>
      </c>
      <c r="O45" s="36">
        <f t="shared" si="8"/>
        <v>0</v>
      </c>
      <c r="P45" s="36">
        <f t="shared" si="9"/>
        <v>0</v>
      </c>
      <c r="Q45" s="36">
        <f t="shared" si="10"/>
        <v>0</v>
      </c>
      <c r="R45" s="37" t="str">
        <f t="shared" si="11"/>
        <v>nincs</v>
      </c>
      <c r="S45" s="24" t="str">
        <f t="shared" si="12"/>
        <v/>
      </c>
      <c r="T45" s="24" t="str">
        <f t="shared" si="13"/>
        <v/>
      </c>
      <c r="U45" s="24" t="str">
        <f t="shared" si="14"/>
        <v/>
      </c>
      <c r="V45" s="24" t="str">
        <f t="shared" si="15"/>
        <v/>
      </c>
      <c r="W45" s="24">
        <f t="shared" ca="1" si="16"/>
        <v>277</v>
      </c>
      <c r="X45" s="24">
        <f t="shared" ca="1" si="17"/>
        <v>215</v>
      </c>
      <c r="Y45" s="24" t="s">
        <v>640</v>
      </c>
      <c r="Z45" s="25">
        <v>42054</v>
      </c>
      <c r="AA45" s="25">
        <v>42152</v>
      </c>
      <c r="AD45" s="24" t="str">
        <f>IF(S45="","",S45&amp;T45)</f>
        <v/>
      </c>
      <c r="AK45" s="24" t="str">
        <f>IF(U45="","",U45&amp;V45)</f>
        <v/>
      </c>
      <c r="AZ45" s="24" t="s">
        <v>649</v>
      </c>
      <c r="BA45" s="24" t="s">
        <v>650</v>
      </c>
      <c r="BB45" s="36">
        <v>1743</v>
      </c>
      <c r="BC45" s="25">
        <v>42054</v>
      </c>
      <c r="BD45" s="36">
        <v>1805</v>
      </c>
      <c r="BE45" s="25">
        <v>42152</v>
      </c>
    </row>
    <row r="46" spans="1:57" x14ac:dyDescent="0.25">
      <c r="A46" s="24" t="s">
        <v>620</v>
      </c>
      <c r="B46" s="24" t="s">
        <v>621</v>
      </c>
      <c r="C46" s="36">
        <v>1842</v>
      </c>
      <c r="D46" s="25">
        <v>41694</v>
      </c>
      <c r="E46" s="36">
        <f t="shared" si="0"/>
        <v>178</v>
      </c>
      <c r="F46" s="36">
        <f t="shared" si="1"/>
        <v>0</v>
      </c>
      <c r="G46" s="36">
        <f t="shared" si="2"/>
        <v>0</v>
      </c>
      <c r="H46" s="36">
        <f t="shared" si="3"/>
        <v>0</v>
      </c>
      <c r="I46" s="36">
        <f t="shared" si="4"/>
        <v>0</v>
      </c>
      <c r="J46" s="37" t="str">
        <f t="shared" si="5"/>
        <v>nincs</v>
      </c>
      <c r="K46" s="36">
        <v>1918</v>
      </c>
      <c r="L46" s="25">
        <v>41800</v>
      </c>
      <c r="M46" s="36">
        <f t="shared" si="6"/>
        <v>102</v>
      </c>
      <c r="N46" s="36">
        <f t="shared" si="7"/>
        <v>0</v>
      </c>
      <c r="O46" s="36">
        <f t="shared" si="8"/>
        <v>0</v>
      </c>
      <c r="P46" s="36">
        <f t="shared" si="9"/>
        <v>0</v>
      </c>
      <c r="Q46" s="36">
        <f t="shared" si="10"/>
        <v>0</v>
      </c>
      <c r="R46" s="37" t="str">
        <f t="shared" si="11"/>
        <v>nincs</v>
      </c>
      <c r="S46" s="24" t="str">
        <f t="shared" si="12"/>
        <v/>
      </c>
      <c r="T46" s="24" t="str">
        <f t="shared" si="13"/>
        <v/>
      </c>
      <c r="U46" s="24" t="str">
        <f t="shared" si="14"/>
        <v/>
      </c>
      <c r="V46" s="24" t="str">
        <f t="shared" si="15"/>
        <v/>
      </c>
      <c r="W46" s="24">
        <f t="shared" ca="1" si="16"/>
        <v>178</v>
      </c>
      <c r="X46" s="24">
        <f t="shared" ca="1" si="17"/>
        <v>102</v>
      </c>
      <c r="Z46" s="25">
        <v>41694</v>
      </c>
      <c r="AA46" s="25">
        <v>41800</v>
      </c>
      <c r="AD46" s="24" t="str">
        <f>IF(S46="","",S46&amp;T46)</f>
        <v/>
      </c>
      <c r="AM46" s="24" t="str">
        <f>IF(U46="","",U46&amp;V46)</f>
        <v/>
      </c>
      <c r="AZ46" s="24" t="s">
        <v>620</v>
      </c>
      <c r="BA46" s="24" t="s">
        <v>621</v>
      </c>
      <c r="BB46" s="36">
        <v>1842</v>
      </c>
      <c r="BC46" s="25">
        <v>41694</v>
      </c>
      <c r="BD46" s="36">
        <v>1918</v>
      </c>
      <c r="BE46" s="25">
        <v>41800</v>
      </c>
    </row>
    <row r="47" spans="1:57" x14ac:dyDescent="0.25">
      <c r="A47" s="24" t="s">
        <v>619</v>
      </c>
      <c r="B47" s="24" t="s">
        <v>651</v>
      </c>
      <c r="C47" s="36">
        <v>1833</v>
      </c>
      <c r="D47" s="25">
        <v>41955</v>
      </c>
      <c r="E47" s="36">
        <f t="shared" si="0"/>
        <v>187</v>
      </c>
      <c r="F47" s="36">
        <f t="shared" si="1"/>
        <v>0</v>
      </c>
      <c r="G47" s="36">
        <f t="shared" si="2"/>
        <v>0</v>
      </c>
      <c r="H47" s="36">
        <f t="shared" si="3"/>
        <v>0</v>
      </c>
      <c r="I47" s="36">
        <f t="shared" si="4"/>
        <v>0</v>
      </c>
      <c r="J47" s="37" t="str">
        <f t="shared" si="5"/>
        <v>nincs</v>
      </c>
      <c r="K47" s="36">
        <v>1887</v>
      </c>
      <c r="L47" s="25">
        <v>41697</v>
      </c>
      <c r="M47" s="36">
        <f t="shared" si="6"/>
        <v>133</v>
      </c>
      <c r="N47" s="36">
        <f t="shared" si="7"/>
        <v>0</v>
      </c>
      <c r="O47" s="36">
        <f t="shared" si="8"/>
        <v>0</v>
      </c>
      <c r="P47" s="36">
        <f t="shared" si="9"/>
        <v>0</v>
      </c>
      <c r="Q47" s="36">
        <f t="shared" si="10"/>
        <v>0</v>
      </c>
      <c r="R47" s="37" t="str">
        <f t="shared" si="11"/>
        <v>nincs</v>
      </c>
      <c r="S47" s="24" t="str">
        <f t="shared" si="12"/>
        <v/>
      </c>
      <c r="T47" s="24" t="str">
        <f t="shared" si="13"/>
        <v/>
      </c>
      <c r="U47" s="24" t="str">
        <f t="shared" si="14"/>
        <v/>
      </c>
      <c r="V47" s="24" t="str">
        <f t="shared" si="15"/>
        <v/>
      </c>
      <c r="W47" s="24">
        <f t="shared" ca="1" si="16"/>
        <v>187</v>
      </c>
      <c r="X47" s="24">
        <f t="shared" ca="1" si="17"/>
        <v>133</v>
      </c>
      <c r="Y47" s="24" t="s">
        <v>640</v>
      </c>
      <c r="Z47" s="25">
        <v>41955</v>
      </c>
      <c r="AA47" s="25">
        <v>41697</v>
      </c>
      <c r="AE47" s="24" t="str">
        <f>IF(U47="","",U47&amp;V47)</f>
        <v/>
      </c>
      <c r="AV47" s="24" t="str">
        <f>IF(S47="","",S47&amp;T47)</f>
        <v/>
      </c>
      <c r="AZ47" s="24" t="s">
        <v>619</v>
      </c>
      <c r="BA47" s="24" t="s">
        <v>651</v>
      </c>
      <c r="BB47" s="36">
        <v>1833</v>
      </c>
      <c r="BC47" s="25">
        <v>41955</v>
      </c>
      <c r="BD47" s="36">
        <v>1887</v>
      </c>
      <c r="BE47" s="25">
        <v>41697</v>
      </c>
    </row>
    <row r="48" spans="1:57" x14ac:dyDescent="0.25">
      <c r="A48" s="24" t="s">
        <v>546</v>
      </c>
      <c r="B48" s="24" t="s">
        <v>16</v>
      </c>
      <c r="C48" s="36">
        <v>1925</v>
      </c>
      <c r="D48" s="38">
        <v>41724</v>
      </c>
      <c r="E48" s="36">
        <f t="shared" si="0"/>
        <v>95</v>
      </c>
      <c r="F48" s="36">
        <f t="shared" si="1"/>
        <v>0</v>
      </c>
      <c r="G48" s="36">
        <f t="shared" si="2"/>
        <v>0</v>
      </c>
      <c r="H48" s="36">
        <f t="shared" si="3"/>
        <v>0</v>
      </c>
      <c r="I48" s="36">
        <f t="shared" si="4"/>
        <v>0</v>
      </c>
      <c r="J48" s="37" t="str">
        <f t="shared" si="5"/>
        <v>nincs</v>
      </c>
      <c r="K48" s="36"/>
      <c r="L48" s="38"/>
      <c r="M48" s="36">
        <f t="shared" si="6"/>
        <v>2020</v>
      </c>
      <c r="N48" s="36">
        <f t="shared" si="7"/>
        <v>0</v>
      </c>
      <c r="O48" s="36">
        <f t="shared" si="8"/>
        <v>0</v>
      </c>
      <c r="P48" s="36">
        <f t="shared" si="9"/>
        <v>0</v>
      </c>
      <c r="Q48" s="36">
        <f t="shared" si="10"/>
        <v>1</v>
      </c>
      <c r="R48" s="37">
        <f t="shared" si="11"/>
        <v>2020</v>
      </c>
      <c r="S48" s="24" t="str">
        <f t="shared" si="12"/>
        <v/>
      </c>
      <c r="T48" s="24" t="str">
        <f t="shared" si="13"/>
        <v/>
      </c>
      <c r="U48" s="24" t="str">
        <f t="shared" si="14"/>
        <v/>
      </c>
      <c r="V48" s="24" t="str">
        <f t="shared" si="15"/>
        <v/>
      </c>
      <c r="W48" s="24">
        <f t="shared" ca="1" si="16"/>
        <v>95</v>
      </c>
      <c r="X48" s="24" t="str">
        <f t="shared" ca="1" si="17"/>
        <v>(Ma élő!)</v>
      </c>
      <c r="Y48" s="24" t="s">
        <v>640</v>
      </c>
      <c r="Z48" s="38">
        <v>41724</v>
      </c>
      <c r="AA48" s="38"/>
      <c r="AF48" s="24" t="str">
        <f>IF(S48="","",S48&amp;T48)</f>
        <v/>
      </c>
      <c r="AZ48" s="24" t="s">
        <v>546</v>
      </c>
      <c r="BA48" s="24" t="s">
        <v>16</v>
      </c>
      <c r="BB48" s="36">
        <v>1925</v>
      </c>
      <c r="BC48" s="38">
        <v>41724</v>
      </c>
      <c r="BD48" s="36"/>
      <c r="BE48" s="38"/>
    </row>
    <row r="49" spans="1:57" x14ac:dyDescent="0.25">
      <c r="A49" s="24" t="s">
        <v>471</v>
      </c>
      <c r="B49" s="24" t="s">
        <v>87</v>
      </c>
      <c r="C49" s="36">
        <v>1939</v>
      </c>
      <c r="D49" s="38">
        <v>41862</v>
      </c>
      <c r="E49" s="36">
        <f t="shared" si="0"/>
        <v>81</v>
      </c>
      <c r="F49" s="36">
        <f t="shared" si="1"/>
        <v>0</v>
      </c>
      <c r="G49" s="36">
        <f t="shared" si="2"/>
        <v>0</v>
      </c>
      <c r="H49" s="36">
        <f t="shared" si="3"/>
        <v>0</v>
      </c>
      <c r="I49" s="36">
        <f t="shared" si="4"/>
        <v>0</v>
      </c>
      <c r="J49" s="37" t="str">
        <f t="shared" si="5"/>
        <v>nincs</v>
      </c>
      <c r="K49" s="36">
        <v>1999</v>
      </c>
      <c r="L49" s="38">
        <v>41896</v>
      </c>
      <c r="M49" s="36">
        <f t="shared" si="6"/>
        <v>21</v>
      </c>
      <c r="N49" s="36">
        <f t="shared" si="7"/>
        <v>0</v>
      </c>
      <c r="O49" s="36">
        <f t="shared" si="8"/>
        <v>0</v>
      </c>
      <c r="P49" s="36">
        <f t="shared" si="9"/>
        <v>0</v>
      </c>
      <c r="Q49" s="36">
        <f t="shared" si="10"/>
        <v>0</v>
      </c>
      <c r="R49" s="37" t="str">
        <f t="shared" si="11"/>
        <v>nincs</v>
      </c>
      <c r="S49" s="24" t="str">
        <f t="shared" si="12"/>
        <v/>
      </c>
      <c r="T49" s="24" t="str">
        <f t="shared" si="13"/>
        <v/>
      </c>
      <c r="U49" s="24" t="str">
        <f t="shared" si="14"/>
        <v/>
      </c>
      <c r="V49" s="24" t="str">
        <f t="shared" si="15"/>
        <v/>
      </c>
      <c r="W49" s="24">
        <f t="shared" ca="1" si="16"/>
        <v>81</v>
      </c>
      <c r="X49" s="24">
        <f t="shared" ca="1" si="17"/>
        <v>21</v>
      </c>
      <c r="Z49" s="38">
        <v>41862</v>
      </c>
      <c r="AA49" s="38">
        <v>41896</v>
      </c>
      <c r="AP49" s="24" t="str">
        <f>IF(S49="","",S49&amp;T49)</f>
        <v/>
      </c>
      <c r="AS49" s="24" t="str">
        <f>IF(U49="","",U49&amp;V49)</f>
        <v/>
      </c>
      <c r="AZ49" s="24" t="s">
        <v>471</v>
      </c>
      <c r="BA49" s="24" t="s">
        <v>87</v>
      </c>
      <c r="BB49" s="36">
        <v>1939</v>
      </c>
      <c r="BC49" s="38">
        <v>41862</v>
      </c>
      <c r="BD49" s="36">
        <v>1999</v>
      </c>
      <c r="BE49" s="38">
        <v>41896</v>
      </c>
    </row>
    <row r="50" spans="1:57" x14ac:dyDescent="0.25">
      <c r="A50" s="24" t="s">
        <v>518</v>
      </c>
      <c r="B50" s="24" t="s">
        <v>17</v>
      </c>
      <c r="C50" s="36">
        <v>1833</v>
      </c>
      <c r="D50" s="38">
        <v>41766</v>
      </c>
      <c r="E50" s="36">
        <f t="shared" si="0"/>
        <v>187</v>
      </c>
      <c r="F50" s="36">
        <f t="shared" si="1"/>
        <v>0</v>
      </c>
      <c r="G50" s="36">
        <f t="shared" si="2"/>
        <v>0</v>
      </c>
      <c r="H50" s="36">
        <f t="shared" si="3"/>
        <v>0</v>
      </c>
      <c r="I50" s="36">
        <f t="shared" si="4"/>
        <v>0</v>
      </c>
      <c r="J50" s="37" t="str">
        <f t="shared" si="5"/>
        <v>nincs</v>
      </c>
      <c r="K50" s="36">
        <v>1897</v>
      </c>
      <c r="L50" s="38">
        <v>41732</v>
      </c>
      <c r="M50" s="36">
        <f t="shared" si="6"/>
        <v>123</v>
      </c>
      <c r="N50" s="36">
        <f t="shared" si="7"/>
        <v>0</v>
      </c>
      <c r="O50" s="36">
        <f t="shared" si="8"/>
        <v>0</v>
      </c>
      <c r="P50" s="36">
        <f t="shared" si="9"/>
        <v>0</v>
      </c>
      <c r="Q50" s="36">
        <f t="shared" si="10"/>
        <v>0</v>
      </c>
      <c r="R50" s="37" t="str">
        <f t="shared" si="11"/>
        <v>nincs</v>
      </c>
      <c r="S50" s="24" t="str">
        <f t="shared" si="12"/>
        <v/>
      </c>
      <c r="T50" s="24" t="str">
        <f t="shared" si="13"/>
        <v/>
      </c>
      <c r="U50" s="24" t="str">
        <f t="shared" si="14"/>
        <v/>
      </c>
      <c r="V50" s="24" t="str">
        <f t="shared" si="15"/>
        <v/>
      </c>
      <c r="W50" s="24">
        <f t="shared" ca="1" si="16"/>
        <v>187</v>
      </c>
      <c r="X50" s="24">
        <f t="shared" ca="1" si="17"/>
        <v>123</v>
      </c>
      <c r="Y50" s="24" t="s">
        <v>640</v>
      </c>
      <c r="Z50" s="38">
        <v>41766</v>
      </c>
      <c r="AA50" s="38">
        <v>41732</v>
      </c>
      <c r="AI50" s="24" t="str">
        <f>IF(U50="","",U50&amp;V50)</f>
        <v/>
      </c>
      <c r="AJ50" s="24" t="str">
        <f>IF(S50="","",S50&amp;T50)</f>
        <v/>
      </c>
      <c r="AZ50" s="24" t="s">
        <v>518</v>
      </c>
      <c r="BA50" s="24" t="s">
        <v>17</v>
      </c>
      <c r="BB50" s="36">
        <v>1833</v>
      </c>
      <c r="BC50" s="38">
        <v>41766</v>
      </c>
      <c r="BD50" s="36">
        <v>1897</v>
      </c>
      <c r="BE50" s="38">
        <v>41732</v>
      </c>
    </row>
    <row r="51" spans="1:57" x14ac:dyDescent="0.25">
      <c r="A51" s="24" t="s">
        <v>652</v>
      </c>
      <c r="B51" s="24" t="s">
        <v>653</v>
      </c>
      <c r="C51" s="36">
        <v>1913</v>
      </c>
      <c r="D51" s="25">
        <v>42330</v>
      </c>
      <c r="E51" s="36">
        <f t="shared" si="0"/>
        <v>107</v>
      </c>
      <c r="F51" s="36">
        <f t="shared" si="1"/>
        <v>0</v>
      </c>
      <c r="G51" s="36">
        <f t="shared" si="2"/>
        <v>0</v>
      </c>
      <c r="H51" s="36">
        <f t="shared" si="3"/>
        <v>0</v>
      </c>
      <c r="I51" s="36">
        <f t="shared" si="4"/>
        <v>0</v>
      </c>
      <c r="J51" s="37" t="str">
        <f t="shared" si="5"/>
        <v>nincs</v>
      </c>
      <c r="K51" s="36">
        <v>1976</v>
      </c>
      <c r="L51" s="25">
        <v>42342</v>
      </c>
      <c r="M51" s="36">
        <f t="shared" si="6"/>
        <v>44</v>
      </c>
      <c r="N51" s="36">
        <f t="shared" si="7"/>
        <v>0</v>
      </c>
      <c r="O51" s="36">
        <f t="shared" si="8"/>
        <v>0</v>
      </c>
      <c r="P51" s="36">
        <f t="shared" si="9"/>
        <v>0</v>
      </c>
      <c r="Q51" s="36">
        <f t="shared" si="10"/>
        <v>0</v>
      </c>
      <c r="R51" s="37" t="str">
        <f t="shared" si="11"/>
        <v>nincs</v>
      </c>
      <c r="S51" s="24" t="str">
        <f t="shared" si="12"/>
        <v/>
      </c>
      <c r="T51" s="24" t="str">
        <f t="shared" si="13"/>
        <v/>
      </c>
      <c r="U51" s="24" t="str">
        <f t="shared" si="14"/>
        <v/>
      </c>
      <c r="V51" s="24" t="str">
        <f t="shared" si="15"/>
        <v/>
      </c>
      <c r="W51" s="24">
        <f t="shared" ca="1" si="16"/>
        <v>107</v>
      </c>
      <c r="X51" s="24">
        <f t="shared" ca="1" si="17"/>
        <v>44</v>
      </c>
      <c r="Y51" s="24" t="s">
        <v>640</v>
      </c>
      <c r="Z51" s="25">
        <v>42330</v>
      </c>
      <c r="AA51" s="25">
        <v>42342</v>
      </c>
      <c r="AV51" s="24" t="str">
        <f>IF(S51="","",S51&amp;T51)</f>
        <v/>
      </c>
      <c r="AY51" s="24" t="str">
        <f>IF(U51="","",U51&amp;V51)</f>
        <v/>
      </c>
      <c r="AZ51" s="24" t="s">
        <v>652</v>
      </c>
      <c r="BA51" s="24" t="s">
        <v>653</v>
      </c>
      <c r="BB51" s="36">
        <v>1913</v>
      </c>
      <c r="BC51" s="25">
        <v>42330</v>
      </c>
      <c r="BD51" s="36">
        <v>1976</v>
      </c>
      <c r="BE51" s="25">
        <v>42342</v>
      </c>
    </row>
    <row r="52" spans="1:57" x14ac:dyDescent="0.25">
      <c r="A52" s="24" t="s">
        <v>462</v>
      </c>
      <c r="B52" s="24" t="s">
        <v>18</v>
      </c>
      <c r="C52" s="36">
        <v>1824</v>
      </c>
      <c r="D52" s="38">
        <v>41886</v>
      </c>
      <c r="E52" s="36">
        <f t="shared" si="0"/>
        <v>196</v>
      </c>
      <c r="F52" s="36">
        <f t="shared" si="1"/>
        <v>0</v>
      </c>
      <c r="G52" s="36">
        <f t="shared" si="2"/>
        <v>0</v>
      </c>
      <c r="H52" s="36">
        <f t="shared" si="3"/>
        <v>0</v>
      </c>
      <c r="I52" s="36">
        <f t="shared" si="4"/>
        <v>0</v>
      </c>
      <c r="J52" s="37" t="str">
        <f t="shared" si="5"/>
        <v>nincs</v>
      </c>
      <c r="K52" s="36">
        <v>1896</v>
      </c>
      <c r="L52" s="38">
        <v>41923</v>
      </c>
      <c r="M52" s="36">
        <f t="shared" si="6"/>
        <v>124</v>
      </c>
      <c r="N52" s="36">
        <f t="shared" si="7"/>
        <v>0</v>
      </c>
      <c r="O52" s="36">
        <f t="shared" si="8"/>
        <v>0</v>
      </c>
      <c r="P52" s="36">
        <f t="shared" si="9"/>
        <v>0</v>
      </c>
      <c r="Q52" s="36">
        <f t="shared" si="10"/>
        <v>0</v>
      </c>
      <c r="R52" s="37" t="str">
        <f t="shared" si="11"/>
        <v>nincs</v>
      </c>
      <c r="S52" s="24" t="str">
        <f t="shared" si="12"/>
        <v/>
      </c>
      <c r="T52" s="24" t="str">
        <f t="shared" si="13"/>
        <v/>
      </c>
      <c r="U52" s="24" t="str">
        <f t="shared" si="14"/>
        <v/>
      </c>
      <c r="V52" s="24" t="str">
        <f t="shared" si="15"/>
        <v/>
      </c>
      <c r="W52" s="24">
        <f t="shared" ca="1" si="16"/>
        <v>196</v>
      </c>
      <c r="X52" s="24">
        <f t="shared" ca="1" si="17"/>
        <v>124</v>
      </c>
      <c r="Y52" s="24" t="s">
        <v>640</v>
      </c>
      <c r="Z52" s="38">
        <v>41886</v>
      </c>
      <c r="AA52" s="38">
        <v>41923</v>
      </c>
      <c r="AR52" s="24" t="str">
        <f>IF(S52="","",S52&amp;T52)</f>
        <v/>
      </c>
      <c r="AU52" s="24" t="str">
        <f>IF(U52="","",U52&amp;V52)</f>
        <v/>
      </c>
      <c r="AZ52" s="24" t="s">
        <v>462</v>
      </c>
      <c r="BA52" s="24" t="s">
        <v>18</v>
      </c>
      <c r="BB52" s="36">
        <v>1824</v>
      </c>
      <c r="BC52" s="38">
        <v>41886</v>
      </c>
      <c r="BD52" s="36">
        <v>1896</v>
      </c>
      <c r="BE52" s="38">
        <v>41923</v>
      </c>
    </row>
    <row r="53" spans="1:57" x14ac:dyDescent="0.25">
      <c r="A53" s="24" t="s">
        <v>631</v>
      </c>
      <c r="B53" s="24" t="s">
        <v>632</v>
      </c>
      <c r="C53" s="36">
        <v>1866</v>
      </c>
      <c r="D53" s="25">
        <v>41730</v>
      </c>
      <c r="E53" s="36">
        <f t="shared" si="0"/>
        <v>154</v>
      </c>
      <c r="F53" s="36">
        <f t="shared" si="1"/>
        <v>0</v>
      </c>
      <c r="G53" s="36">
        <f t="shared" si="2"/>
        <v>0</v>
      </c>
      <c r="H53" s="36">
        <f t="shared" si="3"/>
        <v>0</v>
      </c>
      <c r="I53" s="36">
        <f t="shared" si="4"/>
        <v>0</v>
      </c>
      <c r="J53" s="37" t="str">
        <f t="shared" si="5"/>
        <v>nincs</v>
      </c>
      <c r="K53" s="36">
        <v>1924</v>
      </c>
      <c r="L53" s="25">
        <v>41847</v>
      </c>
      <c r="M53" s="36">
        <f t="shared" si="6"/>
        <v>96</v>
      </c>
      <c r="N53" s="36">
        <f t="shared" si="7"/>
        <v>0</v>
      </c>
      <c r="O53" s="36">
        <f t="shared" si="8"/>
        <v>0</v>
      </c>
      <c r="P53" s="36">
        <f t="shared" si="9"/>
        <v>0</v>
      </c>
      <c r="Q53" s="36">
        <f t="shared" si="10"/>
        <v>0</v>
      </c>
      <c r="R53" s="37" t="str">
        <f t="shared" si="11"/>
        <v>nincs</v>
      </c>
      <c r="S53" s="24" t="str">
        <f t="shared" si="12"/>
        <v/>
      </c>
      <c r="T53" s="24" t="str">
        <f t="shared" si="13"/>
        <v/>
      </c>
      <c r="U53" s="24" t="str">
        <f t="shared" si="14"/>
        <v/>
      </c>
      <c r="V53" s="24" t="str">
        <f t="shared" si="15"/>
        <v/>
      </c>
      <c r="W53" s="24">
        <f t="shared" ca="1" si="16"/>
        <v>154</v>
      </c>
      <c r="X53" s="24">
        <f t="shared" ca="1" si="17"/>
        <v>96</v>
      </c>
      <c r="Z53" s="25">
        <v>41730</v>
      </c>
      <c r="AA53" s="25">
        <v>41847</v>
      </c>
      <c r="AH53" s="24" t="str">
        <f>IF(S53="","",S53&amp;T53)</f>
        <v/>
      </c>
      <c r="AO53" s="24" t="str">
        <f>IF(U53="","",U53&amp;V53)</f>
        <v/>
      </c>
      <c r="AZ53" s="24" t="s">
        <v>631</v>
      </c>
      <c r="BA53" s="24" t="s">
        <v>632</v>
      </c>
      <c r="BB53" s="36">
        <v>1866</v>
      </c>
      <c r="BC53" s="25">
        <v>41730</v>
      </c>
      <c r="BD53" s="36">
        <v>1924</v>
      </c>
      <c r="BE53" s="25">
        <v>41847</v>
      </c>
    </row>
    <row r="54" spans="1:57" x14ac:dyDescent="0.25">
      <c r="A54" s="24" t="s">
        <v>583</v>
      </c>
      <c r="B54" s="24" t="s">
        <v>584</v>
      </c>
      <c r="C54" s="36"/>
      <c r="E54" s="36">
        <f t="shared" si="0"/>
        <v>2020</v>
      </c>
      <c r="F54" s="36">
        <f t="shared" si="1"/>
        <v>0</v>
      </c>
      <c r="G54" s="36">
        <f t="shared" si="2"/>
        <v>0</v>
      </c>
      <c r="H54" s="36">
        <f t="shared" si="3"/>
        <v>0</v>
      </c>
      <c r="I54" s="36">
        <f t="shared" si="4"/>
        <v>1</v>
      </c>
      <c r="J54" s="37">
        <f t="shared" si="5"/>
        <v>2020</v>
      </c>
      <c r="K54" s="36">
        <v>1707</v>
      </c>
      <c r="L54" s="25">
        <v>41768</v>
      </c>
      <c r="M54" s="36">
        <f t="shared" si="6"/>
        <v>313</v>
      </c>
      <c r="N54" s="36">
        <f t="shared" si="7"/>
        <v>0</v>
      </c>
      <c r="O54" s="36">
        <f t="shared" si="8"/>
        <v>0</v>
      </c>
      <c r="P54" s="36">
        <f t="shared" si="9"/>
        <v>0</v>
      </c>
      <c r="Q54" s="36">
        <f t="shared" si="10"/>
        <v>0</v>
      </c>
      <c r="R54" s="37" t="str">
        <f t="shared" si="11"/>
        <v>nincs</v>
      </c>
      <c r="S54" s="24" t="str">
        <f t="shared" si="12"/>
        <v>Dietrich Buxtehude</v>
      </c>
      <c r="T54" s="24" t="str">
        <f t="shared" si="13"/>
        <v xml:space="preserve"> (2020); </v>
      </c>
      <c r="U54" s="24" t="str">
        <f t="shared" si="14"/>
        <v/>
      </c>
      <c r="V54" s="24" t="str">
        <f t="shared" si="15"/>
        <v/>
      </c>
      <c r="W54" s="24">
        <f t="shared" ca="1" si="16"/>
        <v>2020</v>
      </c>
      <c r="X54" s="24">
        <f t="shared" ca="1" si="17"/>
        <v>313</v>
      </c>
      <c r="AA54" s="25">
        <v>41768</v>
      </c>
      <c r="AK54" s="24" t="str">
        <f>IF(U54="","",U54&amp;V54)</f>
        <v/>
      </c>
      <c r="AZ54" s="24" t="s">
        <v>583</v>
      </c>
      <c r="BA54" s="24" t="s">
        <v>584</v>
      </c>
      <c r="BB54" s="36"/>
      <c r="BD54" s="36">
        <v>1707</v>
      </c>
      <c r="BE54" s="25">
        <v>41768</v>
      </c>
    </row>
    <row r="55" spans="1:57" x14ac:dyDescent="0.25">
      <c r="A55" s="24" t="s">
        <v>654</v>
      </c>
      <c r="B55" s="24" t="s">
        <v>655</v>
      </c>
      <c r="C55" s="36"/>
      <c r="E55" s="36">
        <f t="shared" si="0"/>
        <v>2020</v>
      </c>
      <c r="F55" s="36">
        <f t="shared" si="1"/>
        <v>0</v>
      </c>
      <c r="G55" s="36">
        <f t="shared" si="2"/>
        <v>0</v>
      </c>
      <c r="H55" s="36">
        <f t="shared" si="3"/>
        <v>0</v>
      </c>
      <c r="I55" s="36">
        <f t="shared" si="4"/>
        <v>1</v>
      </c>
      <c r="J55" s="37">
        <f t="shared" si="5"/>
        <v>2020</v>
      </c>
      <c r="K55" s="36">
        <v>1623</v>
      </c>
      <c r="L55" s="25">
        <v>42189</v>
      </c>
      <c r="M55" s="36">
        <f t="shared" si="6"/>
        <v>397</v>
      </c>
      <c r="N55" s="36">
        <f t="shared" si="7"/>
        <v>0</v>
      </c>
      <c r="O55" s="36">
        <f t="shared" si="8"/>
        <v>0</v>
      </c>
      <c r="P55" s="36">
        <f t="shared" si="9"/>
        <v>0</v>
      </c>
      <c r="Q55" s="36">
        <f t="shared" si="10"/>
        <v>0</v>
      </c>
      <c r="R55" s="37" t="str">
        <f t="shared" si="11"/>
        <v>nincs</v>
      </c>
      <c r="S55" s="24" t="str">
        <f t="shared" si="12"/>
        <v>William Byrd</v>
      </c>
      <c r="T55" s="24" t="str">
        <f t="shared" si="13"/>
        <v xml:space="preserve"> (2020); </v>
      </c>
      <c r="U55" s="24" t="str">
        <f t="shared" si="14"/>
        <v/>
      </c>
      <c r="V55" s="24" t="str">
        <f t="shared" si="15"/>
        <v/>
      </c>
      <c r="W55" s="24">
        <f t="shared" ca="1" si="16"/>
        <v>2020</v>
      </c>
      <c r="X55" s="24">
        <f t="shared" ca="1" si="17"/>
        <v>397</v>
      </c>
      <c r="Y55" s="24" t="s">
        <v>640</v>
      </c>
      <c r="AA55" s="25">
        <v>42189</v>
      </c>
      <c r="AO55" s="24" t="str">
        <f>IF(U55="","",U55&amp;V55)</f>
        <v/>
      </c>
      <c r="AZ55" s="24" t="s">
        <v>654</v>
      </c>
      <c r="BA55" s="24" t="s">
        <v>655</v>
      </c>
      <c r="BB55" s="36"/>
      <c r="BD55" s="36">
        <v>1623</v>
      </c>
      <c r="BE55" s="25">
        <v>42189</v>
      </c>
    </row>
    <row r="56" spans="1:57" x14ac:dyDescent="0.25">
      <c r="A56" s="24" t="s">
        <v>579</v>
      </c>
      <c r="B56" s="24" t="s">
        <v>580</v>
      </c>
      <c r="C56" s="36">
        <v>1551</v>
      </c>
      <c r="D56" s="25">
        <v>41920</v>
      </c>
      <c r="E56" s="36">
        <f t="shared" si="0"/>
        <v>469</v>
      </c>
      <c r="F56" s="36">
        <f t="shared" si="1"/>
        <v>0</v>
      </c>
      <c r="G56" s="36">
        <f t="shared" si="2"/>
        <v>0</v>
      </c>
      <c r="H56" s="36">
        <f t="shared" si="3"/>
        <v>0</v>
      </c>
      <c r="I56" s="36">
        <f t="shared" si="4"/>
        <v>0</v>
      </c>
      <c r="J56" s="37" t="str">
        <f t="shared" si="5"/>
        <v>nincs</v>
      </c>
      <c r="K56" s="36">
        <v>1618</v>
      </c>
      <c r="L56" s="25">
        <v>41983</v>
      </c>
      <c r="M56" s="36">
        <f t="shared" si="6"/>
        <v>402</v>
      </c>
      <c r="N56" s="36">
        <f t="shared" si="7"/>
        <v>0</v>
      </c>
      <c r="O56" s="36">
        <f t="shared" si="8"/>
        <v>0</v>
      </c>
      <c r="P56" s="36">
        <f t="shared" si="9"/>
        <v>0</v>
      </c>
      <c r="Q56" s="36">
        <f t="shared" si="10"/>
        <v>0</v>
      </c>
      <c r="R56" s="37" t="str">
        <f t="shared" si="11"/>
        <v>nincs</v>
      </c>
      <c r="S56" s="24" t="str">
        <f t="shared" si="12"/>
        <v/>
      </c>
      <c r="T56" s="24" t="str">
        <f t="shared" si="13"/>
        <v/>
      </c>
      <c r="U56" s="24" t="str">
        <f t="shared" si="14"/>
        <v/>
      </c>
      <c r="V56" s="24" t="str">
        <f t="shared" si="15"/>
        <v/>
      </c>
      <c r="W56" s="24">
        <f t="shared" ca="1" si="16"/>
        <v>469</v>
      </c>
      <c r="X56" s="24">
        <f t="shared" ca="1" si="17"/>
        <v>402</v>
      </c>
      <c r="Z56" s="25">
        <v>41920</v>
      </c>
      <c r="AA56" s="25">
        <v>41983</v>
      </c>
      <c r="AT56" s="24" t="str">
        <f>IF(S56="","",S56&amp;T56)</f>
        <v/>
      </c>
      <c r="AY56" s="24" t="str">
        <f>IF(U56="","",U56&amp;V56)</f>
        <v/>
      </c>
      <c r="AZ56" s="24" t="s">
        <v>579</v>
      </c>
      <c r="BA56" s="24" t="s">
        <v>580</v>
      </c>
      <c r="BB56" s="36">
        <v>1551</v>
      </c>
      <c r="BC56" s="25">
        <v>41920</v>
      </c>
      <c r="BD56" s="36">
        <v>1618</v>
      </c>
      <c r="BE56" s="25">
        <v>41983</v>
      </c>
    </row>
    <row r="57" spans="1:57" x14ac:dyDescent="0.25">
      <c r="A57" s="24" t="s">
        <v>519</v>
      </c>
      <c r="B57" s="24" t="s">
        <v>19</v>
      </c>
      <c r="C57" s="36">
        <v>1912</v>
      </c>
      <c r="D57" s="38">
        <v>41887</v>
      </c>
      <c r="E57" s="36">
        <f t="shared" si="0"/>
        <v>108</v>
      </c>
      <c r="F57" s="36">
        <f t="shared" si="1"/>
        <v>0</v>
      </c>
      <c r="G57" s="36">
        <f t="shared" si="2"/>
        <v>0</v>
      </c>
      <c r="H57" s="36">
        <f t="shared" si="3"/>
        <v>0</v>
      </c>
      <c r="I57" s="36">
        <f t="shared" si="4"/>
        <v>0</v>
      </c>
      <c r="J57" s="37" t="str">
        <f t="shared" si="5"/>
        <v>nincs</v>
      </c>
      <c r="K57" s="36">
        <v>1992</v>
      </c>
      <c r="L57" s="38">
        <v>41863</v>
      </c>
      <c r="M57" s="36">
        <f t="shared" si="6"/>
        <v>28</v>
      </c>
      <c r="N57" s="36">
        <f t="shared" si="7"/>
        <v>0</v>
      </c>
      <c r="O57" s="36">
        <f t="shared" si="8"/>
        <v>0</v>
      </c>
      <c r="P57" s="36">
        <f t="shared" si="9"/>
        <v>0</v>
      </c>
      <c r="Q57" s="36">
        <f t="shared" si="10"/>
        <v>0</v>
      </c>
      <c r="R57" s="37" t="str">
        <f t="shared" si="11"/>
        <v>nincs</v>
      </c>
      <c r="S57" s="24" t="str">
        <f t="shared" si="12"/>
        <v/>
      </c>
      <c r="T57" s="24" t="str">
        <f t="shared" si="13"/>
        <v/>
      </c>
      <c r="U57" s="24" t="str">
        <f t="shared" si="14"/>
        <v/>
      </c>
      <c r="V57" s="24" t="str">
        <f t="shared" si="15"/>
        <v/>
      </c>
      <c r="W57" s="24">
        <f t="shared" ca="1" si="16"/>
        <v>108</v>
      </c>
      <c r="X57" s="24">
        <f t="shared" ca="1" si="17"/>
        <v>28</v>
      </c>
      <c r="Y57" s="24" t="s">
        <v>640</v>
      </c>
      <c r="Z57" s="38">
        <v>41887</v>
      </c>
      <c r="AA57" s="38">
        <v>41863</v>
      </c>
      <c r="AQ57" s="24" t="str">
        <f>IF(U57="","",U57&amp;V57)</f>
        <v/>
      </c>
      <c r="AR57" s="24" t="str">
        <f>IF(S57="","",S57&amp;T57)</f>
        <v/>
      </c>
      <c r="AZ57" s="24" t="s">
        <v>519</v>
      </c>
      <c r="BA57" s="24" t="s">
        <v>19</v>
      </c>
      <c r="BB57" s="36">
        <v>1912</v>
      </c>
      <c r="BC57" s="38">
        <v>41887</v>
      </c>
      <c r="BD57" s="36">
        <v>1992</v>
      </c>
      <c r="BE57" s="38">
        <v>41863</v>
      </c>
    </row>
    <row r="58" spans="1:57" x14ac:dyDescent="0.25">
      <c r="A58" s="24" t="s">
        <v>585</v>
      </c>
      <c r="B58" s="24" t="s">
        <v>586</v>
      </c>
      <c r="C58" s="36">
        <v>1605</v>
      </c>
      <c r="D58" s="25">
        <v>41747</v>
      </c>
      <c r="E58" s="36">
        <f t="shared" si="0"/>
        <v>415</v>
      </c>
      <c r="F58" s="36">
        <f t="shared" si="1"/>
        <v>0</v>
      </c>
      <c r="G58" s="36">
        <f t="shared" si="2"/>
        <v>0</v>
      </c>
      <c r="H58" s="36">
        <f t="shared" si="3"/>
        <v>0</v>
      </c>
      <c r="I58" s="36">
        <f t="shared" si="4"/>
        <v>0</v>
      </c>
      <c r="J58" s="37" t="str">
        <f t="shared" si="5"/>
        <v>nincs</v>
      </c>
      <c r="K58" s="36">
        <v>1674</v>
      </c>
      <c r="L58" s="25">
        <v>41651</v>
      </c>
      <c r="M58" s="36">
        <f t="shared" si="6"/>
        <v>346</v>
      </c>
      <c r="N58" s="36">
        <f t="shared" si="7"/>
        <v>0</v>
      </c>
      <c r="O58" s="36">
        <f t="shared" si="8"/>
        <v>0</v>
      </c>
      <c r="P58" s="36">
        <f t="shared" si="9"/>
        <v>0</v>
      </c>
      <c r="Q58" s="36">
        <f t="shared" si="10"/>
        <v>0</v>
      </c>
      <c r="R58" s="37" t="str">
        <f t="shared" si="11"/>
        <v>nincs</v>
      </c>
      <c r="S58" s="24" t="str">
        <f t="shared" si="12"/>
        <v/>
      </c>
      <c r="T58" s="24" t="str">
        <f t="shared" si="13"/>
        <v/>
      </c>
      <c r="U58" s="24" t="str">
        <f t="shared" si="14"/>
        <v/>
      </c>
      <c r="V58" s="24" t="str">
        <f t="shared" si="15"/>
        <v/>
      </c>
      <c r="W58" s="24">
        <f t="shared" ca="1" si="16"/>
        <v>415</v>
      </c>
      <c r="X58" s="24">
        <f t="shared" ca="1" si="17"/>
        <v>346</v>
      </c>
      <c r="Y58" s="24" t="s">
        <v>640</v>
      </c>
      <c r="Z58" s="25">
        <v>41747</v>
      </c>
      <c r="AA58" s="25">
        <v>41651</v>
      </c>
      <c r="AC58" s="24" t="str">
        <f>IF(U58="","",U58&amp;V58)</f>
        <v/>
      </c>
      <c r="AH58" s="24" t="str">
        <f>IF(S58="","",S58&amp;T58)</f>
        <v/>
      </c>
      <c r="AZ58" s="24" t="s">
        <v>585</v>
      </c>
      <c r="BA58" s="24" t="s">
        <v>586</v>
      </c>
      <c r="BB58" s="36">
        <v>1605</v>
      </c>
      <c r="BC58" s="25">
        <v>41747</v>
      </c>
      <c r="BD58" s="36">
        <v>1674</v>
      </c>
      <c r="BE58" s="25">
        <v>41651</v>
      </c>
    </row>
    <row r="59" spans="1:57" x14ac:dyDescent="0.25">
      <c r="A59" s="24" t="s">
        <v>587</v>
      </c>
      <c r="B59" s="24" t="s">
        <v>588</v>
      </c>
      <c r="C59" s="36"/>
      <c r="E59" s="36">
        <f t="shared" si="0"/>
        <v>2020</v>
      </c>
      <c r="F59" s="36">
        <f t="shared" si="1"/>
        <v>0</v>
      </c>
      <c r="G59" s="36">
        <f t="shared" si="2"/>
        <v>0</v>
      </c>
      <c r="H59" s="36">
        <f t="shared" si="3"/>
        <v>0</v>
      </c>
      <c r="I59" s="36">
        <f t="shared" si="4"/>
        <v>1</v>
      </c>
      <c r="J59" s="37">
        <f t="shared" si="5"/>
        <v>2020</v>
      </c>
      <c r="K59" s="36">
        <v>1704</v>
      </c>
      <c r="L59" s="25">
        <v>41694</v>
      </c>
      <c r="M59" s="36">
        <f t="shared" si="6"/>
        <v>316</v>
      </c>
      <c r="N59" s="36">
        <f t="shared" si="7"/>
        <v>0</v>
      </c>
      <c r="O59" s="36">
        <f t="shared" si="8"/>
        <v>0</v>
      </c>
      <c r="P59" s="36">
        <f t="shared" si="9"/>
        <v>0</v>
      </c>
      <c r="Q59" s="36">
        <f t="shared" si="10"/>
        <v>0</v>
      </c>
      <c r="R59" s="37" t="str">
        <f t="shared" si="11"/>
        <v>nincs</v>
      </c>
      <c r="S59" s="24" t="str">
        <f t="shared" si="12"/>
        <v>Marc-Antoine Charpentier</v>
      </c>
      <c r="T59" s="24" t="str">
        <f t="shared" si="13"/>
        <v xml:space="preserve"> (2020); </v>
      </c>
      <c r="U59" s="24" t="str">
        <f t="shared" si="14"/>
        <v/>
      </c>
      <c r="V59" s="24" t="str">
        <f t="shared" si="15"/>
        <v/>
      </c>
      <c r="W59" s="24">
        <f t="shared" ca="1" si="16"/>
        <v>2020</v>
      </c>
      <c r="X59" s="24">
        <f t="shared" ca="1" si="17"/>
        <v>316</v>
      </c>
      <c r="Y59" s="24" t="s">
        <v>640</v>
      </c>
      <c r="AA59" s="25">
        <v>41694</v>
      </c>
      <c r="AE59" s="24" t="str">
        <f>IF(U59="","",U59&amp;V59)</f>
        <v/>
      </c>
      <c r="AZ59" s="24" t="s">
        <v>587</v>
      </c>
      <c r="BA59" s="24" t="s">
        <v>588</v>
      </c>
      <c r="BB59" s="36"/>
      <c r="BD59" s="36">
        <v>1704</v>
      </c>
      <c r="BE59" s="25">
        <v>41694</v>
      </c>
    </row>
    <row r="60" spans="1:57" x14ac:dyDescent="0.25">
      <c r="A60" s="24" t="s">
        <v>656</v>
      </c>
      <c r="B60" s="24" t="s">
        <v>657</v>
      </c>
      <c r="C60" s="36">
        <v>1760</v>
      </c>
      <c r="D60" s="25">
        <v>42261</v>
      </c>
      <c r="E60" s="36">
        <f t="shared" si="0"/>
        <v>260</v>
      </c>
      <c r="F60" s="36">
        <f t="shared" si="1"/>
        <v>0</v>
      </c>
      <c r="G60" s="36">
        <f t="shared" si="2"/>
        <v>0</v>
      </c>
      <c r="H60" s="36">
        <f t="shared" si="3"/>
        <v>0</v>
      </c>
      <c r="I60" s="36">
        <f t="shared" si="4"/>
        <v>1</v>
      </c>
      <c r="J60" s="37">
        <f t="shared" si="5"/>
        <v>260</v>
      </c>
      <c r="K60" s="36">
        <v>1842</v>
      </c>
      <c r="L60" s="25">
        <v>42076</v>
      </c>
      <c r="M60" s="36">
        <f t="shared" si="6"/>
        <v>178</v>
      </c>
      <c r="N60" s="36">
        <f t="shared" si="7"/>
        <v>0</v>
      </c>
      <c r="O60" s="36">
        <f t="shared" si="8"/>
        <v>0</v>
      </c>
      <c r="P60" s="36">
        <f t="shared" si="9"/>
        <v>0</v>
      </c>
      <c r="Q60" s="36">
        <f t="shared" si="10"/>
        <v>0</v>
      </c>
      <c r="R60" s="37" t="str">
        <f t="shared" si="11"/>
        <v>nincs</v>
      </c>
      <c r="S60" s="24" t="str">
        <f t="shared" si="12"/>
        <v>Luigi Cherubini</v>
      </c>
      <c r="T60" s="24" t="str">
        <f t="shared" si="13"/>
        <v xml:space="preserve"> (260); </v>
      </c>
      <c r="U60" s="24" t="str">
        <f t="shared" si="14"/>
        <v/>
      </c>
      <c r="V60" s="24" t="str">
        <f t="shared" si="15"/>
        <v/>
      </c>
      <c r="W60" s="24">
        <f t="shared" ca="1" si="16"/>
        <v>260</v>
      </c>
      <c r="X60" s="24">
        <f t="shared" ca="1" si="17"/>
        <v>178</v>
      </c>
      <c r="Y60" s="24" t="s">
        <v>640</v>
      </c>
      <c r="Z60" s="25">
        <v>42261</v>
      </c>
      <c r="AA60" s="25">
        <v>42076</v>
      </c>
      <c r="AG60" s="24" t="str">
        <f>IF(U60="","",U60&amp;V60)</f>
        <v/>
      </c>
      <c r="AR60" s="24" t="str">
        <f>IF(S60="","",S60&amp;T60)</f>
        <v xml:space="preserve">Luigi Cherubini (260); </v>
      </c>
      <c r="AZ60" s="24" t="s">
        <v>656</v>
      </c>
      <c r="BA60" s="24" t="s">
        <v>657</v>
      </c>
      <c r="BB60" s="36">
        <v>1760</v>
      </c>
      <c r="BC60" s="25">
        <v>42261</v>
      </c>
      <c r="BD60" s="36">
        <v>1842</v>
      </c>
      <c r="BE60" s="25">
        <v>42076</v>
      </c>
    </row>
    <row r="61" spans="1:57" x14ac:dyDescent="0.25">
      <c r="A61" s="24" t="s">
        <v>493</v>
      </c>
      <c r="B61" s="24" t="s">
        <v>658</v>
      </c>
      <c r="C61" s="36">
        <v>1810</v>
      </c>
      <c r="D61" s="38">
        <v>41692</v>
      </c>
      <c r="E61" s="36">
        <f t="shared" si="0"/>
        <v>210</v>
      </c>
      <c r="F61" s="36">
        <f t="shared" si="1"/>
        <v>0</v>
      </c>
      <c r="G61" s="36">
        <f t="shared" si="2"/>
        <v>0</v>
      </c>
      <c r="H61" s="36">
        <f t="shared" si="3"/>
        <v>0</v>
      </c>
      <c r="I61" s="36">
        <f t="shared" si="4"/>
        <v>1</v>
      </c>
      <c r="J61" s="37">
        <f t="shared" si="5"/>
        <v>210</v>
      </c>
      <c r="K61" s="36">
        <v>1849</v>
      </c>
      <c r="L61" s="38">
        <v>41929</v>
      </c>
      <c r="M61" s="36">
        <f t="shared" si="6"/>
        <v>171</v>
      </c>
      <c r="N61" s="36">
        <f t="shared" si="7"/>
        <v>0</v>
      </c>
      <c r="O61" s="36">
        <f t="shared" si="8"/>
        <v>0</v>
      </c>
      <c r="P61" s="36">
        <f t="shared" si="9"/>
        <v>0</v>
      </c>
      <c r="Q61" s="36">
        <f t="shared" si="10"/>
        <v>0</v>
      </c>
      <c r="R61" s="37" t="str">
        <f t="shared" si="11"/>
        <v>nincs</v>
      </c>
      <c r="S61" s="24" t="str">
        <f t="shared" si="12"/>
        <v>Fryderyk Chopin</v>
      </c>
      <c r="T61" s="24" t="str">
        <f t="shared" si="13"/>
        <v xml:space="preserve"> (210); </v>
      </c>
      <c r="U61" s="24" t="str">
        <f t="shared" si="14"/>
        <v/>
      </c>
      <c r="V61" s="24" t="str">
        <f t="shared" si="15"/>
        <v/>
      </c>
      <c r="W61" s="24">
        <f t="shared" ca="1" si="16"/>
        <v>210</v>
      </c>
      <c r="X61" s="24">
        <f t="shared" ca="1" si="17"/>
        <v>171</v>
      </c>
      <c r="Y61" s="24" t="s">
        <v>640</v>
      </c>
      <c r="Z61" s="38">
        <v>41692</v>
      </c>
      <c r="AA61" s="38">
        <v>41929</v>
      </c>
      <c r="AD61" s="24" t="str">
        <f>IF(S61="","",S61&amp;T61)</f>
        <v xml:space="preserve">Fryderyk Chopin (210); </v>
      </c>
      <c r="AU61" s="24" t="str">
        <f>IF(U61="","",U61&amp;V61)</f>
        <v/>
      </c>
      <c r="AZ61" s="24" t="s">
        <v>493</v>
      </c>
      <c r="BA61" s="24" t="s">
        <v>658</v>
      </c>
      <c r="BB61" s="36">
        <v>1810</v>
      </c>
      <c r="BC61" s="38">
        <v>41692</v>
      </c>
      <c r="BD61" s="36">
        <v>1849</v>
      </c>
      <c r="BE61" s="38">
        <v>41929</v>
      </c>
    </row>
    <row r="62" spans="1:57" x14ac:dyDescent="0.25">
      <c r="A62" s="24" t="s">
        <v>659</v>
      </c>
      <c r="B62" s="24" t="s">
        <v>660</v>
      </c>
      <c r="C62" s="36">
        <v>1752</v>
      </c>
      <c r="D62" s="25">
        <v>42027</v>
      </c>
      <c r="E62" s="36">
        <f t="shared" si="0"/>
        <v>268</v>
      </c>
      <c r="F62" s="36">
        <f t="shared" si="1"/>
        <v>0</v>
      </c>
      <c r="G62" s="36">
        <f t="shared" si="2"/>
        <v>0</v>
      </c>
      <c r="H62" s="36">
        <f t="shared" si="3"/>
        <v>0</v>
      </c>
      <c r="I62" s="36">
        <f t="shared" si="4"/>
        <v>0</v>
      </c>
      <c r="J62" s="37" t="str">
        <f t="shared" si="5"/>
        <v>nincs</v>
      </c>
      <c r="K62" s="36">
        <v>1832</v>
      </c>
      <c r="L62" s="25">
        <v>42073</v>
      </c>
      <c r="M62" s="36">
        <f t="shared" si="6"/>
        <v>188</v>
      </c>
      <c r="N62" s="36">
        <f t="shared" si="7"/>
        <v>0</v>
      </c>
      <c r="O62" s="36">
        <f t="shared" si="8"/>
        <v>0</v>
      </c>
      <c r="P62" s="36">
        <f t="shared" si="9"/>
        <v>0</v>
      </c>
      <c r="Q62" s="36">
        <f t="shared" si="10"/>
        <v>0</v>
      </c>
      <c r="R62" s="37" t="str">
        <f t="shared" si="11"/>
        <v>nincs</v>
      </c>
      <c r="S62" s="24" t="str">
        <f t="shared" si="12"/>
        <v/>
      </c>
      <c r="T62" s="24" t="str">
        <f t="shared" si="13"/>
        <v/>
      </c>
      <c r="U62" s="24" t="str">
        <f t="shared" si="14"/>
        <v/>
      </c>
      <c r="V62" s="24" t="str">
        <f t="shared" si="15"/>
        <v/>
      </c>
      <c r="W62" s="24">
        <f t="shared" ca="1" si="16"/>
        <v>268</v>
      </c>
      <c r="X62" s="24">
        <f t="shared" ca="1" si="17"/>
        <v>188</v>
      </c>
      <c r="Y62" s="24" t="s">
        <v>640</v>
      </c>
      <c r="Z62" s="25">
        <v>42027</v>
      </c>
      <c r="AA62" s="25">
        <v>42073</v>
      </c>
      <c r="AB62" s="24" t="str">
        <f>IF(S62="","",S62&amp;T62)</f>
        <v/>
      </c>
      <c r="AG62" s="24" t="str">
        <f>IF(U62="","",U62&amp;V62)</f>
        <v/>
      </c>
      <c r="AZ62" s="24" t="s">
        <v>659</v>
      </c>
      <c r="BA62" s="24" t="s">
        <v>660</v>
      </c>
      <c r="BB62" s="36">
        <v>1752</v>
      </c>
      <c r="BC62" s="25">
        <v>42027</v>
      </c>
      <c r="BD62" s="36">
        <v>1832</v>
      </c>
      <c r="BE62" s="25">
        <v>42073</v>
      </c>
    </row>
    <row r="63" spans="1:57" x14ac:dyDescent="0.25">
      <c r="A63" s="24" t="s">
        <v>755</v>
      </c>
      <c r="B63" s="24" t="s">
        <v>756</v>
      </c>
      <c r="C63" s="36">
        <v>1900</v>
      </c>
      <c r="D63" s="25">
        <v>42322</v>
      </c>
      <c r="E63" s="36">
        <f t="shared" si="0"/>
        <v>120</v>
      </c>
      <c r="F63" s="36">
        <f t="shared" si="1"/>
        <v>0</v>
      </c>
      <c r="G63" s="36">
        <f t="shared" si="2"/>
        <v>0</v>
      </c>
      <c r="H63" s="36">
        <f t="shared" si="3"/>
        <v>0</v>
      </c>
      <c r="I63" s="36">
        <f t="shared" si="4"/>
        <v>1</v>
      </c>
      <c r="J63" s="37">
        <f t="shared" si="5"/>
        <v>120</v>
      </c>
      <c r="K63" s="36">
        <v>1990</v>
      </c>
      <c r="L63" s="25">
        <v>42340</v>
      </c>
      <c r="M63" s="36">
        <f t="shared" si="6"/>
        <v>30</v>
      </c>
      <c r="N63" s="36">
        <f t="shared" si="7"/>
        <v>0</v>
      </c>
      <c r="O63" s="36">
        <f t="shared" si="8"/>
        <v>0</v>
      </c>
      <c r="P63" s="36">
        <f t="shared" si="9"/>
        <v>0</v>
      </c>
      <c r="Q63" s="36">
        <f t="shared" si="10"/>
        <v>1</v>
      </c>
      <c r="R63" s="37">
        <f t="shared" si="11"/>
        <v>30</v>
      </c>
      <c r="S63" s="24" t="str">
        <f t="shared" si="12"/>
        <v>Aaron Copland</v>
      </c>
      <c r="T63" s="24" t="str">
        <f t="shared" si="13"/>
        <v xml:space="preserve"> (120); </v>
      </c>
      <c r="U63" s="24" t="str">
        <f t="shared" si="14"/>
        <v>Aaron Copland</v>
      </c>
      <c r="V63" s="24" t="str">
        <f t="shared" si="15"/>
        <v xml:space="preserve"> (30); </v>
      </c>
      <c r="W63" s="24">
        <f t="shared" ca="1" si="16"/>
        <v>120</v>
      </c>
      <c r="X63" s="24">
        <f t="shared" ca="1" si="17"/>
        <v>30</v>
      </c>
      <c r="Z63" s="25">
        <v>42322</v>
      </c>
      <c r="AA63" s="25">
        <v>42340</v>
      </c>
      <c r="AV63" s="24" t="str">
        <f>IF(S63="","",S63&amp;T63)</f>
        <v xml:space="preserve">Aaron Copland (120); </v>
      </c>
      <c r="AY63" s="24" t="str">
        <f>IF(U63="","",U63&amp;V63)</f>
        <v xml:space="preserve">Aaron Copland (30); </v>
      </c>
      <c r="AZ63" s="24" t="s">
        <v>755</v>
      </c>
      <c r="BA63" s="24" t="s">
        <v>756</v>
      </c>
      <c r="BB63" s="36">
        <v>1900</v>
      </c>
      <c r="BC63" s="25">
        <v>42322</v>
      </c>
      <c r="BD63" s="36">
        <v>1990</v>
      </c>
      <c r="BE63" s="25">
        <v>42340</v>
      </c>
    </row>
    <row r="64" spans="1:57" x14ac:dyDescent="0.25">
      <c r="A64" s="24" t="s">
        <v>566</v>
      </c>
      <c r="B64" s="24" t="s">
        <v>567</v>
      </c>
      <c r="C64" s="36">
        <v>1653</v>
      </c>
      <c r="D64" s="25">
        <v>41687</v>
      </c>
      <c r="E64" s="36">
        <f t="shared" si="0"/>
        <v>367</v>
      </c>
      <c r="F64" s="36">
        <f t="shared" si="1"/>
        <v>0</v>
      </c>
      <c r="G64" s="36">
        <f t="shared" si="2"/>
        <v>0</v>
      </c>
      <c r="H64" s="36">
        <f t="shared" si="3"/>
        <v>0</v>
      </c>
      <c r="I64" s="36">
        <f t="shared" si="4"/>
        <v>0</v>
      </c>
      <c r="J64" s="37" t="str">
        <f t="shared" si="5"/>
        <v>nincs</v>
      </c>
      <c r="K64" s="36">
        <v>1713</v>
      </c>
      <c r="L64" s="25">
        <v>41647</v>
      </c>
      <c r="M64" s="36">
        <f t="shared" si="6"/>
        <v>307</v>
      </c>
      <c r="N64" s="36">
        <f t="shared" si="7"/>
        <v>0</v>
      </c>
      <c r="O64" s="36">
        <f t="shared" si="8"/>
        <v>0</v>
      </c>
      <c r="P64" s="36">
        <f t="shared" si="9"/>
        <v>0</v>
      </c>
      <c r="Q64" s="36">
        <f t="shared" si="10"/>
        <v>0</v>
      </c>
      <c r="R64" s="37" t="str">
        <f t="shared" si="11"/>
        <v>nincs</v>
      </c>
      <c r="S64" s="24" t="str">
        <f t="shared" si="12"/>
        <v/>
      </c>
      <c r="T64" s="24" t="str">
        <f t="shared" si="13"/>
        <v/>
      </c>
      <c r="U64" s="24" t="str">
        <f t="shared" si="14"/>
        <v/>
      </c>
      <c r="V64" s="24" t="str">
        <f t="shared" si="15"/>
        <v/>
      </c>
      <c r="W64" s="24">
        <f t="shared" ca="1" si="16"/>
        <v>367</v>
      </c>
      <c r="X64" s="24">
        <f t="shared" ca="1" si="17"/>
        <v>307</v>
      </c>
      <c r="Y64" s="24" t="s">
        <v>640</v>
      </c>
      <c r="Z64" s="25">
        <v>41687</v>
      </c>
      <c r="AA64" s="25">
        <v>41647</v>
      </c>
      <c r="AC64" s="24" t="str">
        <f>IF(U64="","",U64&amp;V64)</f>
        <v/>
      </c>
      <c r="AD64" s="24" t="str">
        <f>IF(S64="","",S64&amp;T64)</f>
        <v/>
      </c>
      <c r="AZ64" s="24" t="s">
        <v>566</v>
      </c>
      <c r="BA64" s="24" t="s">
        <v>567</v>
      </c>
      <c r="BB64" s="36">
        <v>1653</v>
      </c>
      <c r="BC64" s="25">
        <v>41687</v>
      </c>
      <c r="BD64" s="36">
        <v>1713</v>
      </c>
      <c r="BE64" s="25">
        <v>41647</v>
      </c>
    </row>
    <row r="65" spans="1:57" x14ac:dyDescent="0.25">
      <c r="A65" s="24" t="s">
        <v>576</v>
      </c>
      <c r="B65" s="24" t="s">
        <v>661</v>
      </c>
      <c r="C65" s="36">
        <v>1668</v>
      </c>
      <c r="D65" s="25">
        <v>41953</v>
      </c>
      <c r="E65" s="36">
        <f t="shared" si="0"/>
        <v>352</v>
      </c>
      <c r="F65" s="36">
        <f t="shared" si="1"/>
        <v>0</v>
      </c>
      <c r="G65" s="36">
        <f t="shared" si="2"/>
        <v>0</v>
      </c>
      <c r="H65" s="36">
        <f t="shared" si="3"/>
        <v>0</v>
      </c>
      <c r="I65" s="36">
        <f t="shared" si="4"/>
        <v>0</v>
      </c>
      <c r="J65" s="37" t="str">
        <f t="shared" si="5"/>
        <v>nincs</v>
      </c>
      <c r="K65" s="36">
        <v>1733</v>
      </c>
      <c r="L65" s="25">
        <v>41893</v>
      </c>
      <c r="M65" s="36">
        <f t="shared" si="6"/>
        <v>287</v>
      </c>
      <c r="N65" s="36">
        <f t="shared" si="7"/>
        <v>0</v>
      </c>
      <c r="O65" s="36">
        <f t="shared" si="8"/>
        <v>0</v>
      </c>
      <c r="P65" s="36">
        <f t="shared" si="9"/>
        <v>0</v>
      </c>
      <c r="Q65" s="36">
        <f t="shared" si="10"/>
        <v>0</v>
      </c>
      <c r="R65" s="37" t="str">
        <f t="shared" si="11"/>
        <v>nincs</v>
      </c>
      <c r="S65" s="24" t="str">
        <f t="shared" si="12"/>
        <v/>
      </c>
      <c r="T65" s="24" t="str">
        <f t="shared" si="13"/>
        <v/>
      </c>
      <c r="U65" s="24" t="str">
        <f t="shared" si="14"/>
        <v/>
      </c>
      <c r="V65" s="24" t="str">
        <f t="shared" si="15"/>
        <v/>
      </c>
      <c r="W65" s="24">
        <f t="shared" ca="1" si="16"/>
        <v>352</v>
      </c>
      <c r="X65" s="24">
        <f t="shared" ca="1" si="17"/>
        <v>287</v>
      </c>
      <c r="Y65" s="24" t="s">
        <v>640</v>
      </c>
      <c r="Z65" s="25">
        <v>41953</v>
      </c>
      <c r="AA65" s="25">
        <v>41893</v>
      </c>
      <c r="AS65" s="24" t="str">
        <f>IF(U65="","",U65&amp;V65)</f>
        <v/>
      </c>
      <c r="AV65" s="24" t="str">
        <f>IF(S65="","",S65&amp;T65)</f>
        <v/>
      </c>
      <c r="AZ65" s="24" t="s">
        <v>576</v>
      </c>
      <c r="BA65" s="24" t="s">
        <v>661</v>
      </c>
      <c r="BB65" s="36">
        <v>1668</v>
      </c>
      <c r="BC65" s="25">
        <v>41953</v>
      </c>
      <c r="BD65" s="36">
        <v>1733</v>
      </c>
      <c r="BE65" s="25">
        <v>41893</v>
      </c>
    </row>
    <row r="66" spans="1:57" x14ac:dyDescent="0.25">
      <c r="A66" s="24" t="s">
        <v>594</v>
      </c>
      <c r="B66" s="24" t="s">
        <v>595</v>
      </c>
      <c r="C66" s="36">
        <v>1791</v>
      </c>
      <c r="D66" s="25">
        <v>41690</v>
      </c>
      <c r="E66" s="36">
        <f t="shared" si="0"/>
        <v>229</v>
      </c>
      <c r="F66" s="36">
        <f t="shared" si="1"/>
        <v>0</v>
      </c>
      <c r="G66" s="36">
        <f t="shared" si="2"/>
        <v>0</v>
      </c>
      <c r="H66" s="36">
        <f t="shared" si="3"/>
        <v>0</v>
      </c>
      <c r="I66" s="36">
        <f t="shared" si="4"/>
        <v>0</v>
      </c>
      <c r="J66" s="37" t="str">
        <f t="shared" si="5"/>
        <v>nincs</v>
      </c>
      <c r="K66" s="36">
        <v>1857</v>
      </c>
      <c r="L66" s="25">
        <v>41835</v>
      </c>
      <c r="M66" s="36">
        <f t="shared" si="6"/>
        <v>163</v>
      </c>
      <c r="N66" s="36">
        <f t="shared" si="7"/>
        <v>0</v>
      </c>
      <c r="O66" s="36">
        <f t="shared" si="8"/>
        <v>0</v>
      </c>
      <c r="P66" s="36">
        <f t="shared" si="9"/>
        <v>0</v>
      </c>
      <c r="Q66" s="36">
        <f t="shared" si="10"/>
        <v>0</v>
      </c>
      <c r="R66" s="37" t="str">
        <f t="shared" si="11"/>
        <v>nincs</v>
      </c>
      <c r="S66" s="24" t="str">
        <f t="shared" si="12"/>
        <v/>
      </c>
      <c r="T66" s="24" t="str">
        <f t="shared" si="13"/>
        <v/>
      </c>
      <c r="U66" s="24" t="str">
        <f t="shared" si="14"/>
        <v/>
      </c>
      <c r="V66" s="24" t="str">
        <f t="shared" si="15"/>
        <v/>
      </c>
      <c r="W66" s="24">
        <f t="shared" ca="1" si="16"/>
        <v>229</v>
      </c>
      <c r="X66" s="24">
        <f t="shared" ca="1" si="17"/>
        <v>163</v>
      </c>
      <c r="Y66" s="24" t="s">
        <v>640</v>
      </c>
      <c r="Z66" s="25">
        <v>41690</v>
      </c>
      <c r="AA66" s="25">
        <v>41835</v>
      </c>
      <c r="AD66" s="24" t="str">
        <f>IF(S66="","",S66&amp;T66)</f>
        <v/>
      </c>
      <c r="AO66" s="24" t="str">
        <f>IF(U66="","",U66&amp;V66)</f>
        <v/>
      </c>
      <c r="AZ66" s="24" t="s">
        <v>594</v>
      </c>
      <c r="BA66" s="24" t="s">
        <v>595</v>
      </c>
      <c r="BB66" s="36">
        <v>1791</v>
      </c>
      <c r="BC66" s="25">
        <v>41690</v>
      </c>
      <c r="BD66" s="36">
        <v>1857</v>
      </c>
      <c r="BE66" s="25">
        <v>41835</v>
      </c>
    </row>
    <row r="67" spans="1:57" x14ac:dyDescent="0.25">
      <c r="A67" s="24" t="s">
        <v>547</v>
      </c>
      <c r="B67" s="24" t="s">
        <v>20</v>
      </c>
      <c r="C67" s="36">
        <v>1840</v>
      </c>
      <c r="D67" s="38">
        <v>41766</v>
      </c>
      <c r="E67" s="36">
        <f t="shared" si="0"/>
        <v>180</v>
      </c>
      <c r="F67" s="36">
        <f t="shared" si="1"/>
        <v>0</v>
      </c>
      <c r="G67" s="36">
        <f t="shared" si="2"/>
        <v>0</v>
      </c>
      <c r="H67" s="36">
        <f t="shared" si="3"/>
        <v>0</v>
      </c>
      <c r="I67" s="36">
        <f t="shared" si="4"/>
        <v>1</v>
      </c>
      <c r="J67" s="37">
        <f t="shared" si="5"/>
        <v>180</v>
      </c>
      <c r="K67" s="36">
        <v>1893</v>
      </c>
      <c r="L67" s="38">
        <v>41949</v>
      </c>
      <c r="M67" s="36">
        <f t="shared" si="6"/>
        <v>127</v>
      </c>
      <c r="N67" s="36">
        <f t="shared" si="7"/>
        <v>0</v>
      </c>
      <c r="O67" s="36">
        <f t="shared" si="8"/>
        <v>0</v>
      </c>
      <c r="P67" s="36">
        <f t="shared" si="9"/>
        <v>0</v>
      </c>
      <c r="Q67" s="36">
        <f t="shared" si="10"/>
        <v>0</v>
      </c>
      <c r="R67" s="37" t="str">
        <f t="shared" si="11"/>
        <v>nincs</v>
      </c>
      <c r="S67" s="24" t="str">
        <f t="shared" si="12"/>
        <v>Pjotr Iljics Csajkovszkij</v>
      </c>
      <c r="T67" s="24" t="str">
        <f t="shared" si="13"/>
        <v xml:space="preserve"> (180); </v>
      </c>
      <c r="U67" s="24" t="str">
        <f t="shared" si="14"/>
        <v/>
      </c>
      <c r="V67" s="24" t="str">
        <f t="shared" si="15"/>
        <v/>
      </c>
      <c r="W67" s="24">
        <f t="shared" ca="1" si="16"/>
        <v>180</v>
      </c>
      <c r="X67" s="24">
        <f t="shared" ca="1" si="17"/>
        <v>127</v>
      </c>
      <c r="Y67" s="24" t="s">
        <v>640</v>
      </c>
      <c r="Z67" s="38">
        <v>41766</v>
      </c>
      <c r="AA67" s="38">
        <v>41949</v>
      </c>
      <c r="AJ67" s="24" t="str">
        <f>IF(S67="","",S67&amp;T67)</f>
        <v xml:space="preserve">Pjotr Iljics Csajkovszkij (180); </v>
      </c>
      <c r="AW67" s="24" t="str">
        <f>IF(U67="","",U67&amp;V67)</f>
        <v/>
      </c>
      <c r="AZ67" s="24" t="s">
        <v>547</v>
      </c>
      <c r="BA67" s="24" t="s">
        <v>20</v>
      </c>
      <c r="BB67" s="36">
        <v>1840</v>
      </c>
      <c r="BC67" s="38">
        <v>41766</v>
      </c>
      <c r="BD67" s="36">
        <v>1893</v>
      </c>
      <c r="BE67" s="38">
        <v>41949</v>
      </c>
    </row>
    <row r="68" spans="1:57" x14ac:dyDescent="0.25">
      <c r="A68" s="24" t="s">
        <v>662</v>
      </c>
      <c r="B68" s="24" t="s">
        <v>663</v>
      </c>
      <c r="C68" s="36"/>
      <c r="E68" s="36">
        <f t="shared" si="0"/>
        <v>2020</v>
      </c>
      <c r="F68" s="36">
        <f t="shared" si="1"/>
        <v>0</v>
      </c>
      <c r="G68" s="36">
        <f t="shared" si="2"/>
        <v>0</v>
      </c>
      <c r="H68" s="36">
        <f t="shared" si="3"/>
        <v>0</v>
      </c>
      <c r="I68" s="36">
        <f t="shared" si="4"/>
        <v>1</v>
      </c>
      <c r="J68" s="37">
        <f t="shared" si="5"/>
        <v>2020</v>
      </c>
      <c r="K68" s="36">
        <v>1822</v>
      </c>
      <c r="L68" s="25">
        <v>42302</v>
      </c>
      <c r="M68" s="36">
        <f t="shared" si="6"/>
        <v>198</v>
      </c>
      <c r="N68" s="36">
        <f t="shared" si="7"/>
        <v>0</v>
      </c>
      <c r="O68" s="36">
        <f t="shared" si="8"/>
        <v>0</v>
      </c>
      <c r="P68" s="36">
        <f t="shared" si="9"/>
        <v>0</v>
      </c>
      <c r="Q68" s="36">
        <f t="shared" si="10"/>
        <v>0</v>
      </c>
      <c r="R68" s="37" t="str">
        <f t="shared" si="11"/>
        <v>nincs</v>
      </c>
      <c r="S68" s="24" t="str">
        <f t="shared" si="12"/>
        <v>Csermák Antal</v>
      </c>
      <c r="T68" s="24" t="str">
        <f t="shared" si="13"/>
        <v xml:space="preserve"> (2020); </v>
      </c>
      <c r="U68" s="24" t="str">
        <f t="shared" si="14"/>
        <v/>
      </c>
      <c r="V68" s="24" t="str">
        <f t="shared" si="15"/>
        <v/>
      </c>
      <c r="W68" s="24">
        <f t="shared" ca="1" si="16"/>
        <v>2020</v>
      </c>
      <c r="X68" s="24">
        <f t="shared" ca="1" si="17"/>
        <v>198</v>
      </c>
      <c r="Y68" s="24" t="s">
        <v>640</v>
      </c>
      <c r="AA68" s="25">
        <v>42302</v>
      </c>
      <c r="AU68" s="24" t="str">
        <f>IF(U68="","",U68&amp;V68)</f>
        <v/>
      </c>
      <c r="AZ68" s="24" t="s">
        <v>662</v>
      </c>
      <c r="BA68" s="24" t="s">
        <v>663</v>
      </c>
      <c r="BB68" s="36"/>
      <c r="BD68" s="36">
        <v>1822</v>
      </c>
      <c r="BE68" s="25">
        <v>42302</v>
      </c>
    </row>
    <row r="69" spans="1:57" x14ac:dyDescent="0.25">
      <c r="A69" s="24" t="s">
        <v>477</v>
      </c>
      <c r="B69" s="24" t="s">
        <v>89</v>
      </c>
      <c r="C69" s="36">
        <v>1937</v>
      </c>
      <c r="D69" s="38">
        <v>41915</v>
      </c>
      <c r="E69" s="36">
        <f t="shared" si="0"/>
        <v>83</v>
      </c>
      <c r="F69" s="36">
        <f t="shared" si="1"/>
        <v>0</v>
      </c>
      <c r="G69" s="36">
        <f t="shared" si="2"/>
        <v>0</v>
      </c>
      <c r="H69" s="36">
        <f t="shared" si="3"/>
        <v>0</v>
      </c>
      <c r="I69" s="36">
        <f t="shared" si="4"/>
        <v>0</v>
      </c>
      <c r="J69" s="37" t="str">
        <f t="shared" si="5"/>
        <v>nincs</v>
      </c>
      <c r="K69" s="36"/>
      <c r="L69" s="38"/>
      <c r="M69" s="36">
        <f t="shared" si="6"/>
        <v>2020</v>
      </c>
      <c r="N69" s="36">
        <f t="shared" si="7"/>
        <v>0</v>
      </c>
      <c r="O69" s="36">
        <f t="shared" si="8"/>
        <v>0</v>
      </c>
      <c r="P69" s="36">
        <f t="shared" si="9"/>
        <v>0</v>
      </c>
      <c r="Q69" s="36">
        <f t="shared" si="10"/>
        <v>1</v>
      </c>
      <c r="R69" s="37">
        <f t="shared" si="11"/>
        <v>2020</v>
      </c>
      <c r="S69" s="24" t="str">
        <f t="shared" si="12"/>
        <v/>
      </c>
      <c r="T69" s="24" t="str">
        <f t="shared" si="13"/>
        <v/>
      </c>
      <c r="U69" s="24" t="str">
        <f t="shared" si="14"/>
        <v/>
      </c>
      <c r="V69" s="24" t="str">
        <f t="shared" si="15"/>
        <v/>
      </c>
      <c r="W69" s="24">
        <f t="shared" ca="1" si="16"/>
        <v>83</v>
      </c>
      <c r="X69" s="24" t="str">
        <f t="shared" ca="1" si="17"/>
        <v>(Ma élő!)</v>
      </c>
      <c r="Z69" s="38">
        <v>41915</v>
      </c>
      <c r="AA69" s="38"/>
      <c r="AT69" s="24" t="str">
        <f>IF(S69="","",S69&amp;T69)</f>
        <v/>
      </c>
      <c r="AZ69" s="24" t="s">
        <v>477</v>
      </c>
      <c r="BA69" s="24" t="s">
        <v>89</v>
      </c>
      <c r="BB69" s="36">
        <v>1937</v>
      </c>
      <c r="BC69" s="38">
        <v>41915</v>
      </c>
      <c r="BD69" s="36"/>
      <c r="BE69" s="38"/>
    </row>
    <row r="70" spans="1:57" x14ac:dyDescent="0.25">
      <c r="A70" s="24" t="s">
        <v>475</v>
      </c>
      <c r="B70" s="24" t="s">
        <v>21</v>
      </c>
      <c r="C70" s="36">
        <v>1862</v>
      </c>
      <c r="D70" s="38">
        <v>41873</v>
      </c>
      <c r="E70" s="36">
        <f t="shared" si="0"/>
        <v>158</v>
      </c>
      <c r="F70" s="36">
        <f t="shared" si="1"/>
        <v>0</v>
      </c>
      <c r="G70" s="36">
        <f t="shared" si="2"/>
        <v>0</v>
      </c>
      <c r="H70" s="36">
        <f t="shared" si="3"/>
        <v>0</v>
      </c>
      <c r="I70" s="36">
        <f t="shared" si="4"/>
        <v>0</v>
      </c>
      <c r="J70" s="37" t="str">
        <f t="shared" si="5"/>
        <v>nincs</v>
      </c>
      <c r="K70" s="36">
        <v>1918</v>
      </c>
      <c r="L70" s="38">
        <v>41723</v>
      </c>
      <c r="M70" s="36">
        <f t="shared" si="6"/>
        <v>102</v>
      </c>
      <c r="N70" s="36">
        <f t="shared" si="7"/>
        <v>0</v>
      </c>
      <c r="O70" s="36">
        <f t="shared" si="8"/>
        <v>0</v>
      </c>
      <c r="P70" s="36">
        <f t="shared" si="9"/>
        <v>0</v>
      </c>
      <c r="Q70" s="36">
        <f t="shared" si="10"/>
        <v>0</v>
      </c>
      <c r="R70" s="37" t="str">
        <f t="shared" si="11"/>
        <v>nincs</v>
      </c>
      <c r="S70" s="24" t="str">
        <f t="shared" si="12"/>
        <v/>
      </c>
      <c r="T70" s="24" t="str">
        <f t="shared" si="13"/>
        <v/>
      </c>
      <c r="U70" s="24" t="str">
        <f t="shared" si="14"/>
        <v/>
      </c>
      <c r="V70" s="24" t="str">
        <f t="shared" si="15"/>
        <v/>
      </c>
      <c r="W70" s="24">
        <f t="shared" ca="1" si="16"/>
        <v>158</v>
      </c>
      <c r="X70" s="24">
        <f t="shared" ca="1" si="17"/>
        <v>102</v>
      </c>
      <c r="Y70" s="24" t="s">
        <v>640</v>
      </c>
      <c r="Z70" s="38">
        <v>41873</v>
      </c>
      <c r="AA70" s="38">
        <v>41723</v>
      </c>
      <c r="AG70" s="24" t="str">
        <f>IF(U70="","",U70&amp;V70)</f>
        <v/>
      </c>
      <c r="AP70" s="24" t="str">
        <f>IF(S70="","",S70&amp;T70)</f>
        <v/>
      </c>
      <c r="AZ70" s="24" t="s">
        <v>475</v>
      </c>
      <c r="BA70" s="24" t="s">
        <v>21</v>
      </c>
      <c r="BB70" s="36">
        <v>1862</v>
      </c>
      <c r="BC70" s="38">
        <v>41873</v>
      </c>
      <c r="BD70" s="36">
        <v>1918</v>
      </c>
      <c r="BE70" s="38">
        <v>41723</v>
      </c>
    </row>
    <row r="71" spans="1:57" x14ac:dyDescent="0.25">
      <c r="A71" s="24" t="s">
        <v>478</v>
      </c>
      <c r="B71" s="24" t="s">
        <v>72</v>
      </c>
      <c r="C71" s="36">
        <v>1927</v>
      </c>
      <c r="D71" s="38">
        <v>41722</v>
      </c>
      <c r="E71" s="36">
        <f t="shared" si="0"/>
        <v>93</v>
      </c>
      <c r="F71" s="36">
        <f t="shared" si="1"/>
        <v>0</v>
      </c>
      <c r="G71" s="36">
        <f t="shared" si="2"/>
        <v>0</v>
      </c>
      <c r="H71" s="36">
        <f t="shared" si="3"/>
        <v>0</v>
      </c>
      <c r="I71" s="36">
        <f t="shared" si="4"/>
        <v>0</v>
      </c>
      <c r="J71" s="37" t="str">
        <f t="shared" si="5"/>
        <v>nincs</v>
      </c>
      <c r="K71" s="36"/>
      <c r="L71" s="38"/>
      <c r="M71" s="36">
        <f t="shared" si="6"/>
        <v>2020</v>
      </c>
      <c r="N71" s="36">
        <f t="shared" si="7"/>
        <v>0</v>
      </c>
      <c r="O71" s="36">
        <f t="shared" si="8"/>
        <v>0</v>
      </c>
      <c r="P71" s="36">
        <f t="shared" si="9"/>
        <v>0</v>
      </c>
      <c r="Q71" s="36">
        <f t="shared" si="10"/>
        <v>1</v>
      </c>
      <c r="R71" s="37">
        <f t="shared" si="11"/>
        <v>2020</v>
      </c>
      <c r="S71" s="24" t="str">
        <f t="shared" si="12"/>
        <v/>
      </c>
      <c r="T71" s="24" t="str">
        <f t="shared" si="13"/>
        <v/>
      </c>
      <c r="U71" s="24" t="str">
        <f t="shared" si="14"/>
        <v/>
      </c>
      <c r="V71" s="24" t="str">
        <f t="shared" si="15"/>
        <v/>
      </c>
      <c r="W71" s="24">
        <f t="shared" ca="1" si="16"/>
        <v>93</v>
      </c>
      <c r="X71" s="24" t="str">
        <f t="shared" ca="1" si="17"/>
        <v>(Ma élő!)</v>
      </c>
      <c r="Z71" s="38">
        <v>41722</v>
      </c>
      <c r="AA71" s="38"/>
      <c r="AF71" s="24" t="str">
        <f>IF(S71="","",S71&amp;T71)</f>
        <v/>
      </c>
      <c r="AZ71" s="24" t="s">
        <v>478</v>
      </c>
      <c r="BA71" s="24" t="s">
        <v>72</v>
      </c>
      <c r="BB71" s="36">
        <v>1927</v>
      </c>
      <c r="BC71" s="38">
        <v>41722</v>
      </c>
      <c r="BD71" s="36"/>
      <c r="BE71" s="38"/>
    </row>
    <row r="72" spans="1:57" x14ac:dyDescent="0.25">
      <c r="A72" s="24" t="s">
        <v>480</v>
      </c>
      <c r="B72" s="24" t="s">
        <v>82</v>
      </c>
      <c r="C72" s="36">
        <v>1877</v>
      </c>
      <c r="D72" s="38">
        <v>41847</v>
      </c>
      <c r="E72" s="36">
        <f t="shared" si="0"/>
        <v>143</v>
      </c>
      <c r="F72" s="36">
        <f t="shared" si="1"/>
        <v>0</v>
      </c>
      <c r="G72" s="36">
        <f t="shared" si="2"/>
        <v>0</v>
      </c>
      <c r="H72" s="36">
        <f t="shared" si="3"/>
        <v>0</v>
      </c>
      <c r="I72" s="36">
        <f t="shared" si="4"/>
        <v>0</v>
      </c>
      <c r="J72" s="37" t="str">
        <f t="shared" si="5"/>
        <v>nincs</v>
      </c>
      <c r="K72" s="36">
        <v>1960</v>
      </c>
      <c r="L72" s="38">
        <v>41679</v>
      </c>
      <c r="M72" s="36">
        <f t="shared" si="6"/>
        <v>60</v>
      </c>
      <c r="N72" s="36">
        <f t="shared" si="7"/>
        <v>0</v>
      </c>
      <c r="O72" s="36">
        <f t="shared" si="8"/>
        <v>0</v>
      </c>
      <c r="P72" s="36">
        <f t="shared" si="9"/>
        <v>0</v>
      </c>
      <c r="Q72" s="36">
        <f t="shared" si="10"/>
        <v>1</v>
      </c>
      <c r="R72" s="37">
        <f t="shared" si="11"/>
        <v>60</v>
      </c>
      <c r="S72" s="24" t="str">
        <f t="shared" si="12"/>
        <v/>
      </c>
      <c r="T72" s="24" t="str">
        <f t="shared" si="13"/>
        <v/>
      </c>
      <c r="U72" s="24" t="str">
        <f t="shared" si="14"/>
        <v>Dohnányi Ernő</v>
      </c>
      <c r="V72" s="24" t="str">
        <f t="shared" si="15"/>
        <v xml:space="preserve"> (60); </v>
      </c>
      <c r="W72" s="24">
        <f t="shared" ca="1" si="16"/>
        <v>143</v>
      </c>
      <c r="X72" s="24">
        <f t="shared" ca="1" si="17"/>
        <v>60</v>
      </c>
      <c r="Y72" s="24" t="s">
        <v>640</v>
      </c>
      <c r="Z72" s="38">
        <v>41847</v>
      </c>
      <c r="AA72" s="38">
        <v>41679</v>
      </c>
      <c r="AE72" s="24" t="str">
        <f>IF(U72="","",U72&amp;V72)</f>
        <v xml:space="preserve">Dohnányi Ernő (60); </v>
      </c>
      <c r="AN72" s="24" t="str">
        <f>IF(S72="","",S72&amp;T72)</f>
        <v/>
      </c>
      <c r="AZ72" s="24" t="s">
        <v>480</v>
      </c>
      <c r="BA72" s="24" t="s">
        <v>82</v>
      </c>
      <c r="BB72" s="36">
        <v>1877</v>
      </c>
      <c r="BC72" s="38">
        <v>41847</v>
      </c>
      <c r="BD72" s="36">
        <v>1960</v>
      </c>
      <c r="BE72" s="38">
        <v>41679</v>
      </c>
    </row>
    <row r="73" spans="1:57" x14ac:dyDescent="0.25">
      <c r="A73" s="24" t="s">
        <v>598</v>
      </c>
      <c r="B73" s="24" t="s">
        <v>599</v>
      </c>
      <c r="C73" s="36">
        <v>1797</v>
      </c>
      <c r="D73" s="25">
        <v>41972</v>
      </c>
      <c r="E73" s="36">
        <f t="shared" si="0"/>
        <v>223</v>
      </c>
      <c r="F73" s="36">
        <f t="shared" si="1"/>
        <v>0</v>
      </c>
      <c r="G73" s="36">
        <f t="shared" si="2"/>
        <v>0</v>
      </c>
      <c r="H73" s="36">
        <f t="shared" si="3"/>
        <v>0</v>
      </c>
      <c r="I73" s="36">
        <f t="shared" si="4"/>
        <v>0</v>
      </c>
      <c r="J73" s="37" t="str">
        <f t="shared" si="5"/>
        <v>nincs</v>
      </c>
      <c r="K73" s="36">
        <v>1848</v>
      </c>
      <c r="L73" s="25">
        <v>41737</v>
      </c>
      <c r="M73" s="36">
        <f t="shared" si="6"/>
        <v>172</v>
      </c>
      <c r="N73" s="36">
        <f t="shared" si="7"/>
        <v>0</v>
      </c>
      <c r="O73" s="36">
        <f t="shared" si="8"/>
        <v>0</v>
      </c>
      <c r="P73" s="36">
        <f t="shared" si="9"/>
        <v>0</v>
      </c>
      <c r="Q73" s="36">
        <f t="shared" si="10"/>
        <v>0</v>
      </c>
      <c r="R73" s="37" t="str">
        <f t="shared" si="11"/>
        <v>nincs</v>
      </c>
      <c r="S73" s="24" t="str">
        <f t="shared" si="12"/>
        <v/>
      </c>
      <c r="T73" s="24" t="str">
        <f t="shared" si="13"/>
        <v/>
      </c>
      <c r="U73" s="24" t="str">
        <f t="shared" si="14"/>
        <v/>
      </c>
      <c r="V73" s="24" t="str">
        <f t="shared" si="15"/>
        <v/>
      </c>
      <c r="W73" s="24">
        <f t="shared" ca="1" si="16"/>
        <v>223</v>
      </c>
      <c r="X73" s="24">
        <f t="shared" ca="1" si="17"/>
        <v>172</v>
      </c>
      <c r="Y73" s="24" t="s">
        <v>640</v>
      </c>
      <c r="Z73" s="25">
        <v>41972</v>
      </c>
      <c r="AA73" s="25">
        <v>41737</v>
      </c>
      <c r="AI73" s="24" t="str">
        <f>IF(U73="","",U73&amp;V73)</f>
        <v/>
      </c>
      <c r="AV73" s="24" t="str">
        <f>IF(S73="","",S73&amp;T73)</f>
        <v/>
      </c>
      <c r="AZ73" s="24" t="s">
        <v>598</v>
      </c>
      <c r="BA73" s="24" t="s">
        <v>599</v>
      </c>
      <c r="BB73" s="36">
        <v>1797</v>
      </c>
      <c r="BC73" s="25">
        <v>41972</v>
      </c>
      <c r="BD73" s="36">
        <v>1848</v>
      </c>
      <c r="BE73" s="25">
        <v>41737</v>
      </c>
    </row>
    <row r="74" spans="1:57" x14ac:dyDescent="0.25">
      <c r="A74" s="24" t="s">
        <v>483</v>
      </c>
      <c r="B74" s="24" t="s">
        <v>94</v>
      </c>
      <c r="C74" s="36">
        <v>1943</v>
      </c>
      <c r="D74" s="38">
        <v>41721</v>
      </c>
      <c r="E74" s="36">
        <f t="shared" si="0"/>
        <v>77</v>
      </c>
      <c r="F74" s="36">
        <f t="shared" si="1"/>
        <v>0</v>
      </c>
      <c r="G74" s="36">
        <f t="shared" si="2"/>
        <v>0</v>
      </c>
      <c r="H74" s="36">
        <f t="shared" si="3"/>
        <v>0</v>
      </c>
      <c r="I74" s="36">
        <f t="shared" si="4"/>
        <v>0</v>
      </c>
      <c r="J74" s="37" t="str">
        <f t="shared" si="5"/>
        <v>nincs</v>
      </c>
      <c r="K74" s="36"/>
      <c r="L74" s="38"/>
      <c r="M74" s="36">
        <f t="shared" si="6"/>
        <v>2020</v>
      </c>
      <c r="N74" s="36">
        <f t="shared" si="7"/>
        <v>0</v>
      </c>
      <c r="O74" s="36">
        <f t="shared" si="8"/>
        <v>0</v>
      </c>
      <c r="P74" s="36">
        <f t="shared" si="9"/>
        <v>0</v>
      </c>
      <c r="Q74" s="36">
        <f t="shared" si="10"/>
        <v>1</v>
      </c>
      <c r="R74" s="37">
        <f t="shared" si="11"/>
        <v>2020</v>
      </c>
      <c r="S74" s="24" t="str">
        <f t="shared" si="12"/>
        <v/>
      </c>
      <c r="T74" s="24" t="str">
        <f t="shared" si="13"/>
        <v/>
      </c>
      <c r="U74" s="24" t="str">
        <f t="shared" si="14"/>
        <v/>
      </c>
      <c r="V74" s="24" t="str">
        <f t="shared" si="15"/>
        <v/>
      </c>
      <c r="W74" s="24">
        <f t="shared" ca="1" si="16"/>
        <v>77</v>
      </c>
      <c r="X74" s="24" t="str">
        <f t="shared" ca="1" si="17"/>
        <v>(Ma élő!)</v>
      </c>
      <c r="Z74" s="38">
        <v>41721</v>
      </c>
      <c r="AA74" s="38"/>
      <c r="AF74" s="24" t="str">
        <f>IF(S74="","",S74&amp;T74)</f>
        <v/>
      </c>
      <c r="AZ74" s="24" t="s">
        <v>483</v>
      </c>
      <c r="BA74" s="24" t="s">
        <v>94</v>
      </c>
      <c r="BB74" s="36">
        <v>1943</v>
      </c>
      <c r="BC74" s="38">
        <v>41721</v>
      </c>
      <c r="BD74" s="36"/>
      <c r="BE74" s="38"/>
    </row>
    <row r="75" spans="1:57" x14ac:dyDescent="0.25">
      <c r="A75" s="24" t="s">
        <v>664</v>
      </c>
      <c r="B75" s="24" t="s">
        <v>665</v>
      </c>
      <c r="C75" s="36"/>
      <c r="E75" s="36">
        <f t="shared" si="0"/>
        <v>2020</v>
      </c>
      <c r="F75" s="36">
        <f t="shared" si="1"/>
        <v>0</v>
      </c>
      <c r="G75" s="36">
        <f t="shared" si="2"/>
        <v>0</v>
      </c>
      <c r="H75" s="36">
        <f t="shared" si="3"/>
        <v>0</v>
      </c>
      <c r="I75" s="36">
        <f t="shared" si="4"/>
        <v>1</v>
      </c>
      <c r="J75" s="37">
        <f t="shared" si="5"/>
        <v>2020</v>
      </c>
      <c r="K75" s="36">
        <v>1474</v>
      </c>
      <c r="L75" s="25">
        <v>42335</v>
      </c>
      <c r="M75" s="36">
        <f t="shared" si="6"/>
        <v>546</v>
      </c>
      <c r="N75" s="36">
        <f t="shared" si="7"/>
        <v>0</v>
      </c>
      <c r="O75" s="36">
        <f t="shared" si="8"/>
        <v>0</v>
      </c>
      <c r="P75" s="36">
        <f t="shared" si="9"/>
        <v>0</v>
      </c>
      <c r="Q75" s="36">
        <f t="shared" si="10"/>
        <v>0</v>
      </c>
      <c r="R75" s="37" t="str">
        <f t="shared" si="11"/>
        <v>nincs</v>
      </c>
      <c r="S75" s="24" t="str">
        <f t="shared" si="12"/>
        <v>Guillaume Dufay</v>
      </c>
      <c r="T75" s="24" t="str">
        <f t="shared" si="13"/>
        <v xml:space="preserve"> (2020); </v>
      </c>
      <c r="U75" s="24" t="str">
        <f t="shared" si="14"/>
        <v/>
      </c>
      <c r="V75" s="24" t="str">
        <f t="shared" si="15"/>
        <v/>
      </c>
      <c r="W75" s="24">
        <f t="shared" ca="1" si="16"/>
        <v>2020</v>
      </c>
      <c r="X75" s="24">
        <f t="shared" ca="1" si="17"/>
        <v>546</v>
      </c>
      <c r="Y75" s="24" t="s">
        <v>640</v>
      </c>
      <c r="AA75" s="25">
        <v>42335</v>
      </c>
      <c r="AW75" s="24" t="str">
        <f>IF(U75="","",U75&amp;V75)</f>
        <v/>
      </c>
      <c r="AZ75" s="24" t="s">
        <v>664</v>
      </c>
      <c r="BA75" s="24" t="s">
        <v>665</v>
      </c>
      <c r="BB75" s="36"/>
      <c r="BD75" s="36">
        <v>1474</v>
      </c>
      <c r="BE75" s="25">
        <v>42335</v>
      </c>
    </row>
    <row r="76" spans="1:57" x14ac:dyDescent="0.25">
      <c r="A76" s="24" t="s">
        <v>484</v>
      </c>
      <c r="B76" s="24" t="s">
        <v>74</v>
      </c>
      <c r="C76" s="36">
        <v>1934</v>
      </c>
      <c r="D76" s="38">
        <v>41739</v>
      </c>
      <c r="E76" s="36">
        <f t="shared" si="0"/>
        <v>86</v>
      </c>
      <c r="F76" s="36">
        <f t="shared" si="1"/>
        <v>0</v>
      </c>
      <c r="G76" s="36">
        <f t="shared" si="2"/>
        <v>0</v>
      </c>
      <c r="H76" s="36">
        <f t="shared" si="3"/>
        <v>0</v>
      </c>
      <c r="I76" s="36">
        <f t="shared" si="4"/>
        <v>0</v>
      </c>
      <c r="J76" s="37" t="str">
        <f t="shared" si="5"/>
        <v>nincs</v>
      </c>
      <c r="K76" s="36">
        <v>1997</v>
      </c>
      <c r="L76" s="38">
        <v>41731</v>
      </c>
      <c r="M76" s="36">
        <f t="shared" si="6"/>
        <v>23</v>
      </c>
      <c r="N76" s="36">
        <f t="shared" si="7"/>
        <v>0</v>
      </c>
      <c r="O76" s="36">
        <f t="shared" si="8"/>
        <v>0</v>
      </c>
      <c r="P76" s="36">
        <f t="shared" si="9"/>
        <v>0</v>
      </c>
      <c r="Q76" s="36">
        <f t="shared" si="10"/>
        <v>0</v>
      </c>
      <c r="R76" s="37" t="str">
        <f t="shared" si="11"/>
        <v>nincs</v>
      </c>
      <c r="S76" s="24" t="str">
        <f t="shared" si="12"/>
        <v/>
      </c>
      <c r="T76" s="24" t="str">
        <f t="shared" si="13"/>
        <v/>
      </c>
      <c r="U76" s="24" t="str">
        <f t="shared" si="14"/>
        <v/>
      </c>
      <c r="V76" s="24" t="str">
        <f t="shared" si="15"/>
        <v/>
      </c>
      <c r="W76" s="24">
        <f t="shared" ca="1" si="16"/>
        <v>86</v>
      </c>
      <c r="X76" s="24">
        <f t="shared" ca="1" si="17"/>
        <v>23</v>
      </c>
      <c r="Y76" s="24" t="s">
        <v>640</v>
      </c>
      <c r="Z76" s="38">
        <v>41739</v>
      </c>
      <c r="AA76" s="38">
        <v>41731</v>
      </c>
      <c r="AH76" s="24" t="str">
        <f>IF(S76="","",S76&amp;T76)</f>
        <v/>
      </c>
      <c r="AI76" s="24" t="str">
        <f>IF(U76="","",U76&amp;V76)</f>
        <v/>
      </c>
      <c r="AZ76" s="24" t="s">
        <v>484</v>
      </c>
      <c r="BA76" s="24" t="s">
        <v>74</v>
      </c>
      <c r="BB76" s="36">
        <v>1934</v>
      </c>
      <c r="BC76" s="38">
        <v>41739</v>
      </c>
      <c r="BD76" s="36">
        <v>1997</v>
      </c>
      <c r="BE76" s="38">
        <v>41731</v>
      </c>
    </row>
    <row r="77" spans="1:57" x14ac:dyDescent="0.25">
      <c r="A77" s="24" t="s">
        <v>666</v>
      </c>
      <c r="B77" s="24" t="s">
        <v>667</v>
      </c>
      <c r="C77" s="36">
        <v>1841</v>
      </c>
      <c r="D77" s="38">
        <v>41890</v>
      </c>
      <c r="E77" s="36">
        <f t="shared" si="0"/>
        <v>179</v>
      </c>
      <c r="F77" s="36">
        <f t="shared" si="1"/>
        <v>0</v>
      </c>
      <c r="G77" s="36">
        <f t="shared" si="2"/>
        <v>0</v>
      </c>
      <c r="H77" s="36">
        <f t="shared" si="3"/>
        <v>0</v>
      </c>
      <c r="I77" s="36">
        <f t="shared" si="4"/>
        <v>0</v>
      </c>
      <c r="J77" s="37" t="str">
        <f t="shared" si="5"/>
        <v>nincs</v>
      </c>
      <c r="K77" s="36">
        <v>1904</v>
      </c>
      <c r="L77" s="38">
        <v>41760</v>
      </c>
      <c r="M77" s="36">
        <f t="shared" si="6"/>
        <v>116</v>
      </c>
      <c r="N77" s="36">
        <f t="shared" si="7"/>
        <v>0</v>
      </c>
      <c r="O77" s="36">
        <f t="shared" si="8"/>
        <v>0</v>
      </c>
      <c r="P77" s="36">
        <f t="shared" si="9"/>
        <v>0</v>
      </c>
      <c r="Q77" s="36">
        <f t="shared" si="10"/>
        <v>0</v>
      </c>
      <c r="R77" s="37" t="str">
        <f t="shared" si="11"/>
        <v>nincs</v>
      </c>
      <c r="S77" s="24" t="str">
        <f t="shared" si="12"/>
        <v/>
      </c>
      <c r="T77" s="24" t="str">
        <f t="shared" si="13"/>
        <v/>
      </c>
      <c r="U77" s="24" t="str">
        <f t="shared" si="14"/>
        <v/>
      </c>
      <c r="V77" s="24" t="str">
        <f t="shared" si="15"/>
        <v/>
      </c>
      <c r="W77" s="24">
        <f t="shared" ca="1" si="16"/>
        <v>179</v>
      </c>
      <c r="X77" s="24">
        <f t="shared" ca="1" si="17"/>
        <v>116</v>
      </c>
      <c r="Y77" s="24" t="s">
        <v>640</v>
      </c>
      <c r="Z77" s="38">
        <v>41890</v>
      </c>
      <c r="AA77" s="38">
        <v>41760</v>
      </c>
      <c r="AK77" s="24" t="str">
        <f>IF(U77="","",U77&amp;V77)</f>
        <v/>
      </c>
      <c r="AR77" s="24" t="str">
        <f>IF(S77="","",S77&amp;T77)</f>
        <v/>
      </c>
      <c r="AZ77" s="24" t="s">
        <v>666</v>
      </c>
      <c r="BA77" s="24" t="s">
        <v>667</v>
      </c>
      <c r="BB77" s="36">
        <v>1841</v>
      </c>
      <c r="BC77" s="38">
        <v>41890</v>
      </c>
      <c r="BD77" s="36">
        <v>1904</v>
      </c>
      <c r="BE77" s="38">
        <v>41760</v>
      </c>
    </row>
    <row r="78" spans="1:57" x14ac:dyDescent="0.25">
      <c r="A78" s="24" t="s">
        <v>486</v>
      </c>
      <c r="B78" s="24" t="s">
        <v>101</v>
      </c>
      <c r="C78" s="36">
        <v>1814</v>
      </c>
      <c r="D78" s="38">
        <v>41750</v>
      </c>
      <c r="E78" s="36">
        <f t="shared" si="0"/>
        <v>206</v>
      </c>
      <c r="F78" s="36">
        <f t="shared" si="1"/>
        <v>0</v>
      </c>
      <c r="G78" s="36">
        <f t="shared" si="2"/>
        <v>0</v>
      </c>
      <c r="H78" s="36">
        <f t="shared" si="3"/>
        <v>0</v>
      </c>
      <c r="I78" s="36">
        <f t="shared" si="4"/>
        <v>0</v>
      </c>
      <c r="J78" s="37" t="str">
        <f t="shared" si="5"/>
        <v>nincs</v>
      </c>
      <c r="K78" s="36">
        <v>1851</v>
      </c>
      <c r="L78" s="38">
        <v>41837</v>
      </c>
      <c r="M78" s="36">
        <f t="shared" si="6"/>
        <v>169</v>
      </c>
      <c r="N78" s="36">
        <f t="shared" si="7"/>
        <v>0</v>
      </c>
      <c r="O78" s="36">
        <f t="shared" si="8"/>
        <v>0</v>
      </c>
      <c r="P78" s="36">
        <f t="shared" si="9"/>
        <v>0</v>
      </c>
      <c r="Q78" s="36">
        <f t="shared" si="10"/>
        <v>0</v>
      </c>
      <c r="R78" s="37" t="str">
        <f t="shared" si="11"/>
        <v>nincs</v>
      </c>
      <c r="S78" s="24" t="str">
        <f t="shared" si="12"/>
        <v/>
      </c>
      <c r="T78" s="24" t="str">
        <f t="shared" si="13"/>
        <v/>
      </c>
      <c r="U78" s="24" t="str">
        <f t="shared" si="14"/>
        <v/>
      </c>
      <c r="V78" s="24" t="str">
        <f t="shared" si="15"/>
        <v/>
      </c>
      <c r="W78" s="24">
        <f t="shared" ca="1" si="16"/>
        <v>206</v>
      </c>
      <c r="X78" s="24">
        <f t="shared" ca="1" si="17"/>
        <v>169</v>
      </c>
      <c r="Y78" s="24" t="s">
        <v>640</v>
      </c>
      <c r="Z78" s="38">
        <v>41750</v>
      </c>
      <c r="AA78" s="38">
        <v>41837</v>
      </c>
      <c r="AH78" s="24" t="str">
        <f>IF(S78="","",S78&amp;T78)</f>
        <v/>
      </c>
      <c r="AO78" s="24" t="str">
        <f>IF(U78="","",U78&amp;V78)</f>
        <v/>
      </c>
      <c r="AZ78" s="24" t="s">
        <v>486</v>
      </c>
      <c r="BA78" s="24" t="s">
        <v>101</v>
      </c>
      <c r="BB78" s="36">
        <v>1814</v>
      </c>
      <c r="BC78" s="38">
        <v>41750</v>
      </c>
      <c r="BD78" s="36">
        <v>1851</v>
      </c>
      <c r="BE78" s="38">
        <v>41837</v>
      </c>
    </row>
    <row r="79" spans="1:57" x14ac:dyDescent="0.25">
      <c r="A79" s="24" t="s">
        <v>626</v>
      </c>
      <c r="B79" s="24" t="s">
        <v>627</v>
      </c>
      <c r="C79" s="36">
        <v>1857</v>
      </c>
      <c r="D79" s="25">
        <v>41792</v>
      </c>
      <c r="E79" s="36">
        <f t="shared" si="0"/>
        <v>163</v>
      </c>
      <c r="F79" s="36">
        <f t="shared" si="1"/>
        <v>0</v>
      </c>
      <c r="G79" s="36">
        <f t="shared" si="2"/>
        <v>0</v>
      </c>
      <c r="H79" s="36">
        <f t="shared" si="3"/>
        <v>0</v>
      </c>
      <c r="I79" s="36">
        <f t="shared" si="4"/>
        <v>0</v>
      </c>
      <c r="J79" s="37" t="str">
        <f t="shared" si="5"/>
        <v>nincs</v>
      </c>
      <c r="K79" s="36">
        <v>1934</v>
      </c>
      <c r="L79" s="25">
        <v>41693</v>
      </c>
      <c r="M79" s="36">
        <f t="shared" si="6"/>
        <v>86</v>
      </c>
      <c r="N79" s="36">
        <f t="shared" si="7"/>
        <v>0</v>
      </c>
      <c r="O79" s="36">
        <f t="shared" si="8"/>
        <v>0</v>
      </c>
      <c r="P79" s="36">
        <f t="shared" si="9"/>
        <v>0</v>
      </c>
      <c r="Q79" s="36">
        <f t="shared" si="10"/>
        <v>0</v>
      </c>
      <c r="R79" s="37" t="str">
        <f t="shared" si="11"/>
        <v>nincs</v>
      </c>
      <c r="S79" s="24" t="str">
        <f t="shared" si="12"/>
        <v/>
      </c>
      <c r="T79" s="24" t="str">
        <f t="shared" si="13"/>
        <v/>
      </c>
      <c r="U79" s="24" t="str">
        <f t="shared" si="14"/>
        <v/>
      </c>
      <c r="V79" s="24" t="str">
        <f t="shared" si="15"/>
        <v/>
      </c>
      <c r="W79" s="24">
        <f t="shared" ca="1" si="16"/>
        <v>163</v>
      </c>
      <c r="X79" s="24">
        <f t="shared" ca="1" si="17"/>
        <v>86</v>
      </c>
      <c r="Z79" s="25">
        <v>41792</v>
      </c>
      <c r="AA79" s="25">
        <v>41693</v>
      </c>
      <c r="AE79" s="24" t="str">
        <f>IF(U79="","",U79&amp;V79)</f>
        <v/>
      </c>
      <c r="AL79" s="24" t="str">
        <f>IF(S79="","",S79&amp;T79)</f>
        <v/>
      </c>
      <c r="AZ79" s="24" t="s">
        <v>626</v>
      </c>
      <c r="BA79" s="24" t="s">
        <v>627</v>
      </c>
      <c r="BB79" s="36">
        <v>1857</v>
      </c>
      <c r="BC79" s="25">
        <v>41792</v>
      </c>
      <c r="BD79" s="36">
        <v>1934</v>
      </c>
      <c r="BE79" s="25">
        <v>41693</v>
      </c>
    </row>
    <row r="80" spans="1:57" x14ac:dyDescent="0.25">
      <c r="A80" s="24" t="s">
        <v>668</v>
      </c>
      <c r="B80" s="24" t="s">
        <v>669</v>
      </c>
      <c r="C80" s="36">
        <v>1881</v>
      </c>
      <c r="D80" s="25">
        <v>42235</v>
      </c>
      <c r="E80" s="36">
        <f t="shared" si="0"/>
        <v>139</v>
      </c>
      <c r="F80" s="36">
        <f t="shared" si="1"/>
        <v>0</v>
      </c>
      <c r="G80" s="36">
        <f t="shared" si="2"/>
        <v>0</v>
      </c>
      <c r="H80" s="36">
        <f t="shared" si="3"/>
        <v>0</v>
      </c>
      <c r="I80" s="36">
        <f t="shared" si="4"/>
        <v>0</v>
      </c>
      <c r="J80" s="37" t="str">
        <f t="shared" si="5"/>
        <v>nincs</v>
      </c>
      <c r="K80" s="36">
        <v>1955</v>
      </c>
      <c r="L80" s="25">
        <v>42128</v>
      </c>
      <c r="M80" s="36">
        <f t="shared" si="6"/>
        <v>65</v>
      </c>
      <c r="N80" s="36">
        <f t="shared" si="7"/>
        <v>0</v>
      </c>
      <c r="O80" s="36">
        <f t="shared" si="8"/>
        <v>0</v>
      </c>
      <c r="P80" s="36">
        <f t="shared" si="9"/>
        <v>0</v>
      </c>
      <c r="Q80" s="36">
        <f t="shared" si="10"/>
        <v>0</v>
      </c>
      <c r="R80" s="37" t="str">
        <f t="shared" si="11"/>
        <v>nincs</v>
      </c>
      <c r="S80" s="24" t="str">
        <f t="shared" si="12"/>
        <v/>
      </c>
      <c r="T80" s="24" t="str">
        <f t="shared" si="13"/>
        <v/>
      </c>
      <c r="U80" s="24" t="str">
        <f t="shared" si="14"/>
        <v/>
      </c>
      <c r="V80" s="24" t="str">
        <f t="shared" si="15"/>
        <v/>
      </c>
      <c r="W80" s="24">
        <f t="shared" ca="1" si="16"/>
        <v>139</v>
      </c>
      <c r="X80" s="24">
        <f t="shared" ca="1" si="17"/>
        <v>65</v>
      </c>
      <c r="Y80" s="24" t="s">
        <v>640</v>
      </c>
      <c r="Z80" s="25">
        <v>42235</v>
      </c>
      <c r="AA80" s="25">
        <v>42128</v>
      </c>
      <c r="AK80" s="24" t="str">
        <f>IF(U80="","",U80&amp;V80)</f>
        <v/>
      </c>
      <c r="AP80" s="24" t="str">
        <f>IF(S80="","",S80&amp;T80)</f>
        <v/>
      </c>
      <c r="AZ80" s="24" t="s">
        <v>668</v>
      </c>
      <c r="BA80" s="24" t="s">
        <v>669</v>
      </c>
      <c r="BB80" s="36">
        <v>1881</v>
      </c>
      <c r="BC80" s="25">
        <v>42235</v>
      </c>
      <c r="BD80" s="36">
        <v>1955</v>
      </c>
      <c r="BE80" s="25">
        <v>42128</v>
      </c>
    </row>
    <row r="81" spans="1:57" x14ac:dyDescent="0.25">
      <c r="A81" s="24" t="s">
        <v>670</v>
      </c>
      <c r="B81" s="24" t="s">
        <v>671</v>
      </c>
      <c r="C81" s="36">
        <v>1944</v>
      </c>
      <c r="D81" s="25">
        <v>42006</v>
      </c>
      <c r="E81" s="36">
        <f t="shared" si="0"/>
        <v>76</v>
      </c>
      <c r="F81" s="36">
        <f t="shared" si="1"/>
        <v>0</v>
      </c>
      <c r="G81" s="36">
        <f t="shared" si="2"/>
        <v>0</v>
      </c>
      <c r="H81" s="36">
        <f t="shared" si="3"/>
        <v>0</v>
      </c>
      <c r="I81" s="36">
        <f t="shared" si="4"/>
        <v>0</v>
      </c>
      <c r="J81" s="37" t="str">
        <f t="shared" si="5"/>
        <v>nincs</v>
      </c>
      <c r="M81" s="36">
        <f t="shared" si="6"/>
        <v>2020</v>
      </c>
      <c r="N81" s="36">
        <f t="shared" si="7"/>
        <v>0</v>
      </c>
      <c r="O81" s="36">
        <f t="shared" si="8"/>
        <v>0</v>
      </c>
      <c r="P81" s="36">
        <f t="shared" si="9"/>
        <v>0</v>
      </c>
      <c r="Q81" s="36">
        <f t="shared" si="10"/>
        <v>1</v>
      </c>
      <c r="R81" s="37">
        <f t="shared" si="11"/>
        <v>2020</v>
      </c>
      <c r="S81" s="24" t="str">
        <f t="shared" si="12"/>
        <v/>
      </c>
      <c r="T81" s="24" t="str">
        <f t="shared" si="13"/>
        <v/>
      </c>
      <c r="U81" s="24" t="str">
        <f t="shared" si="14"/>
        <v/>
      </c>
      <c r="V81" s="24" t="str">
        <f t="shared" si="15"/>
        <v/>
      </c>
      <c r="W81" s="24">
        <f t="shared" ca="1" si="16"/>
        <v>76</v>
      </c>
      <c r="X81" s="24" t="str">
        <f t="shared" ca="1" si="17"/>
        <v>(Ma élő!)</v>
      </c>
      <c r="Y81" s="24" t="s">
        <v>640</v>
      </c>
      <c r="Z81" s="25">
        <v>42006</v>
      </c>
      <c r="AB81" s="24" t="str">
        <f>IF(S81="","",S81&amp;T81)</f>
        <v/>
      </c>
      <c r="AZ81" s="24" t="s">
        <v>670</v>
      </c>
      <c r="BA81" s="24" t="s">
        <v>671</v>
      </c>
      <c r="BB81" s="36">
        <v>1944</v>
      </c>
      <c r="BC81" s="25">
        <v>42006</v>
      </c>
    </row>
    <row r="82" spans="1:57" x14ac:dyDescent="0.25">
      <c r="A82" s="24" t="s">
        <v>490</v>
      </c>
      <c r="B82" s="24" t="s">
        <v>102</v>
      </c>
      <c r="C82" s="36">
        <v>1810</v>
      </c>
      <c r="D82" s="38">
        <v>41950</v>
      </c>
      <c r="E82" s="36">
        <f t="shared" si="0"/>
        <v>210</v>
      </c>
      <c r="F82" s="36">
        <f t="shared" si="1"/>
        <v>0</v>
      </c>
      <c r="G82" s="36">
        <f t="shared" si="2"/>
        <v>0</v>
      </c>
      <c r="H82" s="36">
        <f t="shared" si="3"/>
        <v>0</v>
      </c>
      <c r="I82" s="36">
        <f t="shared" si="4"/>
        <v>1</v>
      </c>
      <c r="J82" s="37">
        <f t="shared" si="5"/>
        <v>210</v>
      </c>
      <c r="K82" s="36">
        <v>1893</v>
      </c>
      <c r="L82" s="38">
        <v>41805</v>
      </c>
      <c r="M82" s="36">
        <f t="shared" si="6"/>
        <v>127</v>
      </c>
      <c r="N82" s="36">
        <f t="shared" si="7"/>
        <v>0</v>
      </c>
      <c r="O82" s="36">
        <f t="shared" si="8"/>
        <v>0</v>
      </c>
      <c r="P82" s="36">
        <f t="shared" si="9"/>
        <v>0</v>
      </c>
      <c r="Q82" s="36">
        <f t="shared" si="10"/>
        <v>0</v>
      </c>
      <c r="R82" s="37" t="str">
        <f t="shared" si="11"/>
        <v>nincs</v>
      </c>
      <c r="S82" s="24" t="str">
        <f t="shared" si="12"/>
        <v>Erkel Ferenc</v>
      </c>
      <c r="T82" s="24" t="str">
        <f t="shared" si="13"/>
        <v xml:space="preserve"> (210); </v>
      </c>
      <c r="U82" s="24" t="str">
        <f t="shared" si="14"/>
        <v/>
      </c>
      <c r="V82" s="24" t="str">
        <f t="shared" si="15"/>
        <v/>
      </c>
      <c r="W82" s="24">
        <f t="shared" ca="1" si="16"/>
        <v>210</v>
      </c>
      <c r="X82" s="24">
        <f t="shared" ca="1" si="17"/>
        <v>127</v>
      </c>
      <c r="Y82" s="24" t="s">
        <v>640</v>
      </c>
      <c r="Z82" s="38">
        <v>41950</v>
      </c>
      <c r="AA82" s="38">
        <v>41805</v>
      </c>
      <c r="AM82" s="24" t="str">
        <f>IF(U82="","",U82&amp;V82)</f>
        <v/>
      </c>
      <c r="AV82" s="24" t="str">
        <f>IF(S82="","",S82&amp;T82)</f>
        <v xml:space="preserve">Erkel Ferenc (210); </v>
      </c>
      <c r="AZ82" s="24" t="s">
        <v>490</v>
      </c>
      <c r="BA82" s="24" t="s">
        <v>102</v>
      </c>
      <c r="BB82" s="36">
        <v>1810</v>
      </c>
      <c r="BC82" s="38">
        <v>41950</v>
      </c>
      <c r="BD82" s="36">
        <v>1893</v>
      </c>
      <c r="BE82" s="38">
        <v>41805</v>
      </c>
    </row>
    <row r="83" spans="1:57" x14ac:dyDescent="0.25">
      <c r="A83" s="24" t="s">
        <v>672</v>
      </c>
      <c r="B83" s="24" t="s">
        <v>767</v>
      </c>
      <c r="C83" s="36">
        <v>1635</v>
      </c>
      <c r="D83" s="25">
        <v>42254</v>
      </c>
      <c r="E83" s="36">
        <f t="shared" si="0"/>
        <v>385</v>
      </c>
      <c r="F83" s="36">
        <f t="shared" si="1"/>
        <v>0</v>
      </c>
      <c r="G83" s="36">
        <f t="shared" si="2"/>
        <v>0</v>
      </c>
      <c r="H83" s="36">
        <f t="shared" si="3"/>
        <v>0</v>
      </c>
      <c r="I83" s="36">
        <f t="shared" si="4"/>
        <v>0</v>
      </c>
      <c r="J83" s="37" t="str">
        <f t="shared" si="5"/>
        <v>nincs</v>
      </c>
      <c r="K83" s="36">
        <v>1713</v>
      </c>
      <c r="L83" s="25">
        <v>42089</v>
      </c>
      <c r="M83" s="36">
        <f t="shared" si="6"/>
        <v>307</v>
      </c>
      <c r="N83" s="36">
        <f t="shared" si="7"/>
        <v>0</v>
      </c>
      <c r="O83" s="36">
        <f t="shared" si="8"/>
        <v>0</v>
      </c>
      <c r="P83" s="36">
        <f t="shared" si="9"/>
        <v>0</v>
      </c>
      <c r="Q83" s="36">
        <f t="shared" si="10"/>
        <v>0</v>
      </c>
      <c r="R83" s="37" t="str">
        <f t="shared" si="11"/>
        <v>nincs</v>
      </c>
      <c r="S83" s="24" t="str">
        <f t="shared" si="12"/>
        <v/>
      </c>
      <c r="T83" s="24" t="str">
        <f t="shared" si="13"/>
        <v/>
      </c>
      <c r="U83" s="24" t="str">
        <f t="shared" si="14"/>
        <v/>
      </c>
      <c r="V83" s="24" t="str">
        <f t="shared" si="15"/>
        <v/>
      </c>
      <c r="W83" s="24">
        <f t="shared" ca="1" si="16"/>
        <v>385</v>
      </c>
      <c r="X83" s="24">
        <f t="shared" ca="1" si="17"/>
        <v>307</v>
      </c>
      <c r="Y83" s="24" t="s">
        <v>640</v>
      </c>
      <c r="Z83" s="25">
        <v>42254</v>
      </c>
      <c r="AA83" s="25">
        <v>42089</v>
      </c>
      <c r="AG83" s="24" t="str">
        <f>IF(U83="","",U83&amp;V83)</f>
        <v/>
      </c>
      <c r="AR83" s="24" t="str">
        <f>IF(S83="","",S83&amp;T83)</f>
        <v/>
      </c>
      <c r="AZ83" s="24" t="s">
        <v>672</v>
      </c>
      <c r="BA83" s="24" t="s">
        <v>767</v>
      </c>
      <c r="BB83" s="36">
        <v>1635</v>
      </c>
      <c r="BC83" s="25">
        <v>42254</v>
      </c>
      <c r="BD83" s="36">
        <v>1713</v>
      </c>
      <c r="BE83" s="25">
        <v>42089</v>
      </c>
    </row>
    <row r="84" spans="1:57" x14ac:dyDescent="0.25">
      <c r="A84" s="24" t="s">
        <v>759</v>
      </c>
      <c r="B84" s="24" t="s">
        <v>760</v>
      </c>
      <c r="C84" s="36">
        <v>1876</v>
      </c>
      <c r="D84" s="25">
        <v>42331</v>
      </c>
      <c r="E84" s="36">
        <f t="shared" si="0"/>
        <v>144</v>
      </c>
      <c r="F84" s="36">
        <f t="shared" si="1"/>
        <v>0</v>
      </c>
      <c r="G84" s="36">
        <f t="shared" si="2"/>
        <v>0</v>
      </c>
      <c r="H84" s="36">
        <f t="shared" si="3"/>
        <v>0</v>
      </c>
      <c r="I84" s="36">
        <f t="shared" si="4"/>
        <v>0</v>
      </c>
      <c r="J84" s="37" t="str">
        <f t="shared" si="5"/>
        <v>nincs</v>
      </c>
      <c r="K84" s="36">
        <v>1946</v>
      </c>
      <c r="L84" s="25">
        <v>42322</v>
      </c>
      <c r="M84" s="36">
        <f t="shared" si="6"/>
        <v>74</v>
      </c>
      <c r="N84" s="36">
        <f t="shared" si="7"/>
        <v>0</v>
      </c>
      <c r="O84" s="36">
        <f t="shared" si="8"/>
        <v>0</v>
      </c>
      <c r="P84" s="36">
        <f t="shared" si="9"/>
        <v>0</v>
      </c>
      <c r="Q84" s="36">
        <f t="shared" si="10"/>
        <v>0</v>
      </c>
      <c r="R84" s="37" t="str">
        <f t="shared" si="11"/>
        <v>nincs</v>
      </c>
      <c r="S84" s="24" t="str">
        <f t="shared" si="12"/>
        <v/>
      </c>
      <c r="T84" s="24" t="str">
        <f t="shared" si="13"/>
        <v/>
      </c>
      <c r="U84" s="24" t="str">
        <f t="shared" si="14"/>
        <v/>
      </c>
      <c r="V84" s="24" t="str">
        <f t="shared" si="15"/>
        <v/>
      </c>
      <c r="W84" s="24">
        <f t="shared" ca="1" si="16"/>
        <v>144</v>
      </c>
      <c r="X84" s="24">
        <f t="shared" ca="1" si="17"/>
        <v>74</v>
      </c>
      <c r="Z84" s="25">
        <v>42331</v>
      </c>
      <c r="AA84" s="25">
        <v>42322</v>
      </c>
      <c r="AV84" s="24" t="str">
        <f>IF(S84="","",S84&amp;T84)</f>
        <v/>
      </c>
      <c r="AW84" s="24" t="str">
        <f>IF(U84="","",U84&amp;V84)</f>
        <v/>
      </c>
      <c r="AZ84" s="24" t="s">
        <v>759</v>
      </c>
      <c r="BA84" s="24" t="s">
        <v>760</v>
      </c>
      <c r="BB84" s="36">
        <v>1876</v>
      </c>
      <c r="BC84" s="25">
        <v>42331</v>
      </c>
      <c r="BD84" s="36">
        <v>1946</v>
      </c>
      <c r="BE84" s="25">
        <v>42322</v>
      </c>
    </row>
    <row r="85" spans="1:57" x14ac:dyDescent="0.25">
      <c r="A85" s="24" t="s">
        <v>385</v>
      </c>
      <c r="B85" s="24" t="s">
        <v>95</v>
      </c>
      <c r="C85" s="36">
        <v>1905</v>
      </c>
      <c r="D85" s="38">
        <v>41988</v>
      </c>
      <c r="E85" s="36">
        <f t="shared" si="0"/>
        <v>115</v>
      </c>
      <c r="F85" s="36">
        <f t="shared" si="1"/>
        <v>0</v>
      </c>
      <c r="G85" s="36">
        <f t="shared" si="2"/>
        <v>0</v>
      </c>
      <c r="H85" s="36">
        <f t="shared" si="3"/>
        <v>0</v>
      </c>
      <c r="I85" s="36">
        <f t="shared" si="4"/>
        <v>0</v>
      </c>
      <c r="J85" s="37" t="str">
        <f t="shared" si="5"/>
        <v>nincs</v>
      </c>
      <c r="K85" s="36">
        <v>2000</v>
      </c>
      <c r="L85" s="38">
        <v>41922</v>
      </c>
      <c r="M85" s="36">
        <f t="shared" si="6"/>
        <v>20</v>
      </c>
      <c r="N85" s="36">
        <f t="shared" si="7"/>
        <v>0</v>
      </c>
      <c r="O85" s="36">
        <f t="shared" si="8"/>
        <v>0</v>
      </c>
      <c r="P85" s="36">
        <f t="shared" si="9"/>
        <v>0</v>
      </c>
      <c r="Q85" s="36">
        <f t="shared" si="10"/>
        <v>1</v>
      </c>
      <c r="R85" s="37">
        <f t="shared" si="11"/>
        <v>20</v>
      </c>
      <c r="S85" s="24" t="str">
        <f t="shared" si="12"/>
        <v/>
      </c>
      <c r="T85" s="24" t="str">
        <f t="shared" si="13"/>
        <v/>
      </c>
      <c r="U85" s="24" t="str">
        <f t="shared" si="14"/>
        <v>Farkas Ferenc</v>
      </c>
      <c r="V85" s="24" t="str">
        <f t="shared" si="15"/>
        <v xml:space="preserve"> (20); </v>
      </c>
      <c r="W85" s="24">
        <f t="shared" ca="1" si="16"/>
        <v>115</v>
      </c>
      <c r="X85" s="24">
        <f t="shared" ca="1" si="17"/>
        <v>20</v>
      </c>
      <c r="Z85" s="38">
        <v>41988</v>
      </c>
      <c r="AA85" s="38">
        <v>41922</v>
      </c>
      <c r="AU85" s="24" t="str">
        <f>IF(U85="","",U85&amp;V85)</f>
        <v xml:space="preserve">Farkas Ferenc (20); </v>
      </c>
      <c r="AX85" s="24" t="str">
        <f>IF(S85="","",S85&amp;T85)</f>
        <v/>
      </c>
      <c r="AZ85" s="24" t="s">
        <v>385</v>
      </c>
      <c r="BA85" s="24" t="s">
        <v>95</v>
      </c>
      <c r="BB85" s="36">
        <v>1905</v>
      </c>
      <c r="BC85" s="38">
        <v>41988</v>
      </c>
      <c r="BD85" s="36">
        <v>2000</v>
      </c>
      <c r="BE85" s="38">
        <v>41922</v>
      </c>
    </row>
    <row r="86" spans="1:57" x14ac:dyDescent="0.25">
      <c r="A86" s="24" t="s">
        <v>622</v>
      </c>
      <c r="B86" s="24" t="s">
        <v>623</v>
      </c>
      <c r="C86" s="36">
        <v>1845</v>
      </c>
      <c r="D86" s="25">
        <v>41771</v>
      </c>
      <c r="E86" s="36">
        <f t="shared" si="0"/>
        <v>175</v>
      </c>
      <c r="F86" s="36">
        <f t="shared" si="1"/>
        <v>0</v>
      </c>
      <c r="G86" s="36">
        <f t="shared" si="2"/>
        <v>0</v>
      </c>
      <c r="H86" s="36">
        <f t="shared" si="3"/>
        <v>1</v>
      </c>
      <c r="I86" s="36">
        <f t="shared" si="4"/>
        <v>0</v>
      </c>
      <c r="J86" s="37">
        <f t="shared" si="5"/>
        <v>175</v>
      </c>
      <c r="K86" s="36">
        <v>1924</v>
      </c>
      <c r="L86" s="25">
        <v>41947</v>
      </c>
      <c r="M86" s="36">
        <f t="shared" si="6"/>
        <v>96</v>
      </c>
      <c r="N86" s="36">
        <f t="shared" si="7"/>
        <v>0</v>
      </c>
      <c r="O86" s="36">
        <f t="shared" si="8"/>
        <v>0</v>
      </c>
      <c r="P86" s="36">
        <f t="shared" si="9"/>
        <v>0</v>
      </c>
      <c r="Q86" s="36">
        <f t="shared" si="10"/>
        <v>0</v>
      </c>
      <c r="R86" s="37" t="str">
        <f t="shared" si="11"/>
        <v>nincs</v>
      </c>
      <c r="S86" s="24" t="str">
        <f t="shared" si="12"/>
        <v>Gabriel Fauré</v>
      </c>
      <c r="T86" s="24" t="str">
        <f t="shared" si="13"/>
        <v xml:space="preserve"> (175); </v>
      </c>
      <c r="U86" s="24" t="str">
        <f t="shared" si="14"/>
        <v/>
      </c>
      <c r="V86" s="24" t="str">
        <f t="shared" si="15"/>
        <v/>
      </c>
      <c r="W86" s="24">
        <f t="shared" ca="1" si="16"/>
        <v>175</v>
      </c>
      <c r="X86" s="24">
        <f t="shared" ca="1" si="17"/>
        <v>96</v>
      </c>
      <c r="Z86" s="25">
        <v>41771</v>
      </c>
      <c r="AA86" s="25">
        <v>41947</v>
      </c>
      <c r="AJ86" s="24" t="str">
        <f>IF(S86="","",S86&amp;T86)</f>
        <v xml:space="preserve">Gabriel Fauré (175); </v>
      </c>
      <c r="AW86" s="24" t="str">
        <f>IF(U86="","",U86&amp;V86)</f>
        <v/>
      </c>
      <c r="AZ86" s="24" t="s">
        <v>622</v>
      </c>
      <c r="BA86" s="24" t="s">
        <v>623</v>
      </c>
      <c r="BB86" s="36">
        <v>1845</v>
      </c>
      <c r="BC86" s="25">
        <v>41771</v>
      </c>
      <c r="BD86" s="36">
        <v>1924</v>
      </c>
      <c r="BE86" s="25">
        <v>41947</v>
      </c>
    </row>
    <row r="87" spans="1:57" x14ac:dyDescent="0.25">
      <c r="A87" s="24" t="s">
        <v>613</v>
      </c>
      <c r="B87" s="24" t="s">
        <v>614</v>
      </c>
      <c r="C87" s="36">
        <v>1822</v>
      </c>
      <c r="D87" s="25">
        <v>41983</v>
      </c>
      <c r="E87" s="36">
        <f t="shared" si="0"/>
        <v>198</v>
      </c>
      <c r="F87" s="36">
        <f t="shared" si="1"/>
        <v>0</v>
      </c>
      <c r="G87" s="36">
        <f t="shared" si="2"/>
        <v>0</v>
      </c>
      <c r="H87" s="36">
        <f t="shared" si="3"/>
        <v>0</v>
      </c>
      <c r="I87" s="36">
        <f t="shared" si="4"/>
        <v>0</v>
      </c>
      <c r="J87" s="37" t="str">
        <f t="shared" si="5"/>
        <v>nincs</v>
      </c>
      <c r="K87" s="36">
        <v>1890</v>
      </c>
      <c r="L87" s="25">
        <v>41951</v>
      </c>
      <c r="M87" s="36">
        <f t="shared" si="6"/>
        <v>130</v>
      </c>
      <c r="N87" s="36">
        <f t="shared" si="7"/>
        <v>0</v>
      </c>
      <c r="O87" s="36">
        <f t="shared" si="8"/>
        <v>0</v>
      </c>
      <c r="P87" s="36">
        <f t="shared" si="9"/>
        <v>0</v>
      </c>
      <c r="Q87" s="36">
        <f t="shared" si="10"/>
        <v>1</v>
      </c>
      <c r="R87" s="37">
        <f t="shared" si="11"/>
        <v>130</v>
      </c>
      <c r="S87" s="24" t="str">
        <f t="shared" si="12"/>
        <v/>
      </c>
      <c r="T87" s="24" t="str">
        <f t="shared" si="13"/>
        <v/>
      </c>
      <c r="U87" s="24" t="str">
        <f t="shared" si="14"/>
        <v>César Franck</v>
      </c>
      <c r="V87" s="24" t="str">
        <f t="shared" si="15"/>
        <v xml:space="preserve"> (130); </v>
      </c>
      <c r="W87" s="24">
        <f t="shared" ca="1" si="16"/>
        <v>198</v>
      </c>
      <c r="X87" s="24">
        <f t="shared" ca="1" si="17"/>
        <v>130</v>
      </c>
      <c r="Y87" s="24" t="s">
        <v>640</v>
      </c>
      <c r="Z87" s="25">
        <v>41983</v>
      </c>
      <c r="AA87" s="25">
        <v>41951</v>
      </c>
      <c r="AW87" s="24" t="str">
        <f>IF(U87="","",U87&amp;V87)</f>
        <v xml:space="preserve">César Franck (130); </v>
      </c>
      <c r="AX87" s="24" t="str">
        <f>IF(S87="","",S87&amp;T87)</f>
        <v/>
      </c>
      <c r="AZ87" s="24" t="s">
        <v>613</v>
      </c>
      <c r="BA87" s="24" t="s">
        <v>614</v>
      </c>
      <c r="BB87" s="36">
        <v>1822</v>
      </c>
      <c r="BC87" s="25">
        <v>41983</v>
      </c>
      <c r="BD87" s="36">
        <v>1890</v>
      </c>
      <c r="BE87" s="25">
        <v>41951</v>
      </c>
    </row>
    <row r="88" spans="1:57" x14ac:dyDescent="0.25">
      <c r="A88" s="24" t="s">
        <v>673</v>
      </c>
      <c r="B88" s="24" t="s">
        <v>674</v>
      </c>
      <c r="C88" s="36">
        <v>1583</v>
      </c>
      <c r="D88" s="25">
        <v>42256</v>
      </c>
      <c r="E88" s="36">
        <f t="shared" si="0"/>
        <v>437</v>
      </c>
      <c r="F88" s="36">
        <f t="shared" si="1"/>
        <v>0</v>
      </c>
      <c r="G88" s="36">
        <f t="shared" si="2"/>
        <v>0</v>
      </c>
      <c r="H88" s="36">
        <f t="shared" si="3"/>
        <v>0</v>
      </c>
      <c r="I88" s="36">
        <f t="shared" si="4"/>
        <v>0</v>
      </c>
      <c r="J88" s="37" t="str">
        <f t="shared" si="5"/>
        <v>nincs</v>
      </c>
      <c r="K88" s="36">
        <v>1643</v>
      </c>
      <c r="L88" s="25">
        <v>42064</v>
      </c>
      <c r="M88" s="36">
        <f t="shared" si="6"/>
        <v>377</v>
      </c>
      <c r="N88" s="36">
        <f t="shared" si="7"/>
        <v>0</v>
      </c>
      <c r="O88" s="36">
        <f t="shared" si="8"/>
        <v>0</v>
      </c>
      <c r="P88" s="36">
        <f t="shared" si="9"/>
        <v>0</v>
      </c>
      <c r="Q88" s="36">
        <f t="shared" si="10"/>
        <v>0</v>
      </c>
      <c r="R88" s="37" t="str">
        <f t="shared" si="11"/>
        <v>nincs</v>
      </c>
      <c r="S88" s="24" t="str">
        <f t="shared" si="12"/>
        <v/>
      </c>
      <c r="T88" s="24" t="str">
        <f t="shared" si="13"/>
        <v/>
      </c>
      <c r="U88" s="24" t="str">
        <f t="shared" si="14"/>
        <v/>
      </c>
      <c r="V88" s="24" t="str">
        <f t="shared" si="15"/>
        <v/>
      </c>
      <c r="W88" s="24">
        <f t="shared" ca="1" si="16"/>
        <v>437</v>
      </c>
      <c r="X88" s="24">
        <f t="shared" ca="1" si="17"/>
        <v>377</v>
      </c>
      <c r="Y88" s="24" t="s">
        <v>640</v>
      </c>
      <c r="Z88" s="25">
        <v>42256</v>
      </c>
      <c r="AA88" s="25">
        <v>42064</v>
      </c>
      <c r="AG88" s="24" t="str">
        <f>IF(U88="","",U88&amp;V88)</f>
        <v/>
      </c>
      <c r="AR88" s="24" t="str">
        <f>IF(S88="","",S88&amp;T88)</f>
        <v/>
      </c>
      <c r="AZ88" s="24" t="s">
        <v>673</v>
      </c>
      <c r="BA88" s="24" t="s">
        <v>674</v>
      </c>
      <c r="BB88" s="36">
        <v>1583</v>
      </c>
      <c r="BC88" s="25">
        <v>42256</v>
      </c>
      <c r="BD88" s="36">
        <v>1643</v>
      </c>
      <c r="BE88" s="25">
        <v>42064</v>
      </c>
    </row>
    <row r="89" spans="1:57" x14ac:dyDescent="0.25">
      <c r="A89" s="24" t="s">
        <v>494</v>
      </c>
      <c r="B89" s="24" t="s">
        <v>92</v>
      </c>
      <c r="C89" s="36">
        <v>1777</v>
      </c>
      <c r="D89" s="38">
        <v>41989</v>
      </c>
      <c r="E89" s="36">
        <f t="shared" si="0"/>
        <v>243</v>
      </c>
      <c r="F89" s="36">
        <f t="shared" si="1"/>
        <v>0</v>
      </c>
      <c r="G89" s="36">
        <f t="shared" si="2"/>
        <v>0</v>
      </c>
      <c r="H89" s="36">
        <f t="shared" si="3"/>
        <v>0</v>
      </c>
      <c r="I89" s="36">
        <f t="shared" si="4"/>
        <v>0</v>
      </c>
      <c r="J89" s="37" t="str">
        <f t="shared" si="5"/>
        <v>nincs</v>
      </c>
      <c r="K89" s="36">
        <v>1819</v>
      </c>
      <c r="L89" s="38">
        <v>41717</v>
      </c>
      <c r="M89" s="36">
        <f t="shared" si="6"/>
        <v>201</v>
      </c>
      <c r="N89" s="36">
        <f t="shared" si="7"/>
        <v>0</v>
      </c>
      <c r="O89" s="36">
        <f t="shared" si="8"/>
        <v>0</v>
      </c>
      <c r="P89" s="36">
        <f t="shared" si="9"/>
        <v>0</v>
      </c>
      <c r="Q89" s="36">
        <f t="shared" si="10"/>
        <v>0</v>
      </c>
      <c r="R89" s="37" t="str">
        <f t="shared" si="11"/>
        <v>nincs</v>
      </c>
      <c r="S89" s="24" t="str">
        <f t="shared" si="12"/>
        <v/>
      </c>
      <c r="T89" s="24" t="str">
        <f t="shared" si="13"/>
        <v/>
      </c>
      <c r="U89" s="24" t="str">
        <f t="shared" si="14"/>
        <v/>
      </c>
      <c r="V89" s="24" t="str">
        <f t="shared" si="15"/>
        <v/>
      </c>
      <c r="W89" s="24">
        <f t="shared" ca="1" si="16"/>
        <v>243</v>
      </c>
      <c r="X89" s="24">
        <f t="shared" ca="1" si="17"/>
        <v>201</v>
      </c>
      <c r="Z89" s="38">
        <v>41989</v>
      </c>
      <c r="AA89" s="38">
        <v>41717</v>
      </c>
      <c r="AG89" s="24" t="str">
        <f>IF(U89="","",U89&amp;V89)</f>
        <v/>
      </c>
      <c r="AX89" s="24" t="str">
        <f>IF(S89="","",S89&amp;T89)</f>
        <v/>
      </c>
      <c r="AZ89" s="24" t="s">
        <v>494</v>
      </c>
      <c r="BA89" s="24" t="s">
        <v>92</v>
      </c>
      <c r="BB89" s="36">
        <v>1777</v>
      </c>
      <c r="BC89" s="38">
        <v>41989</v>
      </c>
      <c r="BD89" s="36">
        <v>1819</v>
      </c>
      <c r="BE89" s="38">
        <v>41717</v>
      </c>
    </row>
    <row r="90" spans="1:57" x14ac:dyDescent="0.25">
      <c r="A90" s="24" t="s">
        <v>495</v>
      </c>
      <c r="B90" s="24" t="s">
        <v>73</v>
      </c>
      <c r="C90" s="36">
        <v>1906</v>
      </c>
      <c r="D90" s="38">
        <v>41754</v>
      </c>
      <c r="E90" s="36">
        <f t="shared" ref="E90:E153" si="18">$G$1-$C90</f>
        <v>114</v>
      </c>
      <c r="F90" s="36">
        <f t="shared" ref="F90:F154" si="19">IF(MOD($E90,$F$25)=0,1,0)</f>
        <v>0</v>
      </c>
      <c r="G90" s="36">
        <f t="shared" ref="G90:G154" si="20">IF(MOD($E90,$G$25)=0,1,0)</f>
        <v>0</v>
      </c>
      <c r="H90" s="36">
        <f t="shared" ref="H90:H154" si="21">IF(MOD($E90,$H$25)=0,1,0)</f>
        <v>0</v>
      </c>
      <c r="I90" s="36">
        <f t="shared" ref="I90:I154" si="22">IF(MOD($E90,$I$25)=0,1,0)</f>
        <v>0</v>
      </c>
      <c r="J90" s="37" t="str">
        <f t="shared" ref="J90:J154" si="23">IF(SUM($F90:$I90)&gt;0,$E90,"nincs")</f>
        <v>nincs</v>
      </c>
      <c r="K90" s="36">
        <v>1986</v>
      </c>
      <c r="L90" s="38">
        <v>41817</v>
      </c>
      <c r="M90" s="36">
        <f t="shared" ref="M90:M153" si="24">$G$1-$K90</f>
        <v>34</v>
      </c>
      <c r="N90" s="36">
        <f t="shared" ref="N90:N154" si="25">IF(MOD($M90,$N$25)=0,1,0)</f>
        <v>0</v>
      </c>
      <c r="O90" s="36">
        <f t="shared" ref="O90:O154" si="26">IF(MOD($M90,$O$25)=0,1,0)</f>
        <v>0</v>
      </c>
      <c r="P90" s="36">
        <f t="shared" ref="P90:P154" si="27">IF(MOD($M90,$P$25)=0,1,0)</f>
        <v>0</v>
      </c>
      <c r="Q90" s="36">
        <f t="shared" ref="Q90:Q154" si="28">IF(MOD($M90,$Q$25)=0,1,0)</f>
        <v>0</v>
      </c>
      <c r="R90" s="37" t="str">
        <f t="shared" ref="R90:R154" si="29">IF(SUM($N90:$Q90)&gt;0,$M90,"nincs")</f>
        <v>nincs</v>
      </c>
      <c r="S90" s="24" t="str">
        <f t="shared" ref="S90:S154" si="30">IF($J90="nincs","",$B90)</f>
        <v/>
      </c>
      <c r="T90" s="24" t="str">
        <f t="shared" ref="T90:T154" si="31">IF($J90="nincs",""," ("&amp;$J90&amp;"); ")</f>
        <v/>
      </c>
      <c r="U90" s="24" t="str">
        <f t="shared" ref="U90:U153" si="32">IF(OR($R90="nincs",$R90=$G$1),"",$B90)</f>
        <v/>
      </c>
      <c r="V90" s="24" t="str">
        <f t="shared" ref="V90:V153" si="33">IF(OR($R90="nincs",$R90=$G$1),""," ("&amp;$R90&amp;"); ")</f>
        <v/>
      </c>
      <c r="W90" s="24">
        <f t="shared" ref="W90:W154" ca="1" si="34">$G$3-$C90</f>
        <v>114</v>
      </c>
      <c r="X90" s="24">
        <f t="shared" ref="X90:X154" ca="1" si="35">IF($G$3-$K90&gt;$G$3-1,"(Ma élő!)",$G$3-$K90)</f>
        <v>34</v>
      </c>
      <c r="Z90" s="38">
        <v>41754</v>
      </c>
      <c r="AA90" s="38">
        <v>41817</v>
      </c>
      <c r="AH90" s="24" t="str">
        <f>IF(S90="","",S90&amp;T90)</f>
        <v/>
      </c>
      <c r="AM90" s="24" t="str">
        <f>IF(U90="","",U90&amp;V90)</f>
        <v/>
      </c>
      <c r="AZ90" s="24" t="s">
        <v>495</v>
      </c>
      <c r="BA90" s="24" t="s">
        <v>73</v>
      </c>
      <c r="BB90" s="36">
        <v>1906</v>
      </c>
      <c r="BC90" s="38">
        <v>41754</v>
      </c>
      <c r="BD90" s="36">
        <v>1986</v>
      </c>
      <c r="BE90" s="38">
        <v>41817</v>
      </c>
    </row>
    <row r="91" spans="1:57" x14ac:dyDescent="0.25">
      <c r="A91" s="24" t="s">
        <v>675</v>
      </c>
      <c r="B91" s="24" t="s">
        <v>676</v>
      </c>
      <c r="C91" s="36">
        <v>1898</v>
      </c>
      <c r="D91" s="25">
        <v>42273</v>
      </c>
      <c r="E91" s="36">
        <f t="shared" si="18"/>
        <v>122</v>
      </c>
      <c r="F91" s="36">
        <f t="shared" si="19"/>
        <v>0</v>
      </c>
      <c r="G91" s="36">
        <f t="shared" si="20"/>
        <v>0</v>
      </c>
      <c r="H91" s="36">
        <f t="shared" si="21"/>
        <v>0</v>
      </c>
      <c r="I91" s="36">
        <f t="shared" si="22"/>
        <v>0</v>
      </c>
      <c r="J91" s="37" t="str">
        <f t="shared" si="23"/>
        <v>nincs</v>
      </c>
      <c r="K91" s="36">
        <v>1937</v>
      </c>
      <c r="L91" s="25">
        <v>42196</v>
      </c>
      <c r="M91" s="36">
        <f t="shared" si="24"/>
        <v>83</v>
      </c>
      <c r="N91" s="36">
        <f t="shared" si="25"/>
        <v>0</v>
      </c>
      <c r="O91" s="36">
        <f t="shared" si="26"/>
        <v>0</v>
      </c>
      <c r="P91" s="36">
        <f t="shared" si="27"/>
        <v>0</v>
      </c>
      <c r="Q91" s="36">
        <f t="shared" si="28"/>
        <v>0</v>
      </c>
      <c r="R91" s="37" t="str">
        <f t="shared" si="29"/>
        <v>nincs</v>
      </c>
      <c r="S91" s="24" t="str">
        <f t="shared" si="30"/>
        <v/>
      </c>
      <c r="T91" s="24" t="str">
        <f t="shared" si="31"/>
        <v/>
      </c>
      <c r="U91" s="24" t="str">
        <f t="shared" si="32"/>
        <v/>
      </c>
      <c r="V91" s="24" t="str">
        <f t="shared" si="33"/>
        <v/>
      </c>
      <c r="W91" s="24">
        <f t="shared" ca="1" si="34"/>
        <v>122</v>
      </c>
      <c r="X91" s="24">
        <f t="shared" ca="1" si="35"/>
        <v>83</v>
      </c>
      <c r="Y91" s="24" t="s">
        <v>640</v>
      </c>
      <c r="Z91" s="25">
        <v>42273</v>
      </c>
      <c r="AA91" s="25">
        <v>42196</v>
      </c>
      <c r="AO91" s="24" t="str">
        <f>IF(U91="","",U91&amp;V91)</f>
        <v/>
      </c>
      <c r="AR91" s="24" t="str">
        <f>IF(S91="","",S91&amp;T91)</f>
        <v/>
      </c>
      <c r="AZ91" s="24" t="s">
        <v>675</v>
      </c>
      <c r="BA91" s="24" t="s">
        <v>676</v>
      </c>
      <c r="BB91" s="36">
        <v>1898</v>
      </c>
      <c r="BC91" s="25">
        <v>42273</v>
      </c>
      <c r="BD91" s="36">
        <v>1937</v>
      </c>
      <c r="BE91" s="25">
        <v>42196</v>
      </c>
    </row>
    <row r="92" spans="1:57" x14ac:dyDescent="0.25">
      <c r="A92" s="24" t="s">
        <v>677</v>
      </c>
      <c r="B92" s="24" t="s">
        <v>678</v>
      </c>
      <c r="C92" s="36"/>
      <c r="E92" s="36">
        <f t="shared" si="18"/>
        <v>2020</v>
      </c>
      <c r="F92" s="36">
        <f t="shared" si="19"/>
        <v>0</v>
      </c>
      <c r="G92" s="36">
        <f t="shared" si="20"/>
        <v>0</v>
      </c>
      <c r="H92" s="36">
        <f t="shared" si="21"/>
        <v>0</v>
      </c>
      <c r="I92" s="36">
        <f t="shared" si="22"/>
        <v>1</v>
      </c>
      <c r="J92" s="37">
        <f t="shared" si="23"/>
        <v>2020</v>
      </c>
      <c r="K92" s="36">
        <v>1613</v>
      </c>
      <c r="L92" s="25">
        <v>42255</v>
      </c>
      <c r="M92" s="36">
        <f t="shared" si="24"/>
        <v>407</v>
      </c>
      <c r="N92" s="36">
        <f t="shared" si="25"/>
        <v>0</v>
      </c>
      <c r="O92" s="36">
        <f t="shared" si="26"/>
        <v>0</v>
      </c>
      <c r="P92" s="36">
        <f t="shared" si="27"/>
        <v>0</v>
      </c>
      <c r="Q92" s="36">
        <f t="shared" si="28"/>
        <v>0</v>
      </c>
      <c r="R92" s="37" t="str">
        <f t="shared" si="29"/>
        <v>nincs</v>
      </c>
      <c r="S92" s="24" t="str">
        <f t="shared" si="30"/>
        <v>Carlo Gesualdo</v>
      </c>
      <c r="T92" s="24" t="str">
        <f t="shared" si="31"/>
        <v xml:space="preserve"> (2020); </v>
      </c>
      <c r="U92" s="24" t="str">
        <f t="shared" si="32"/>
        <v/>
      </c>
      <c r="V92" s="24" t="str">
        <f t="shared" si="33"/>
        <v/>
      </c>
      <c r="W92" s="24">
        <f t="shared" ca="1" si="34"/>
        <v>2020</v>
      </c>
      <c r="X92" s="24">
        <f t="shared" ca="1" si="35"/>
        <v>407</v>
      </c>
      <c r="Y92" s="24" t="s">
        <v>640</v>
      </c>
      <c r="AA92" s="25">
        <v>42255</v>
      </c>
      <c r="AS92" s="24" t="str">
        <f>IF(U92="","",U92&amp;V92)</f>
        <v/>
      </c>
      <c r="AZ92" s="24" t="s">
        <v>677</v>
      </c>
      <c r="BA92" s="24" t="s">
        <v>678</v>
      </c>
      <c r="BB92" s="36"/>
      <c r="BD92" s="36">
        <v>1613</v>
      </c>
      <c r="BE92" s="25">
        <v>42255</v>
      </c>
    </row>
    <row r="93" spans="1:57" x14ac:dyDescent="0.25">
      <c r="A93" s="24" t="s">
        <v>679</v>
      </c>
      <c r="B93" s="24" t="s">
        <v>680</v>
      </c>
      <c r="C93" s="36">
        <v>1937</v>
      </c>
      <c r="D93" s="25">
        <v>42035</v>
      </c>
      <c r="E93" s="36">
        <f t="shared" si="18"/>
        <v>83</v>
      </c>
      <c r="F93" s="36">
        <f t="shared" si="19"/>
        <v>0</v>
      </c>
      <c r="G93" s="36">
        <f t="shared" si="20"/>
        <v>0</v>
      </c>
      <c r="H93" s="36">
        <f t="shared" si="21"/>
        <v>0</v>
      </c>
      <c r="I93" s="36">
        <f t="shared" si="22"/>
        <v>0</v>
      </c>
      <c r="J93" s="37" t="str">
        <f t="shared" si="23"/>
        <v>nincs</v>
      </c>
      <c r="M93" s="36">
        <f t="shared" si="24"/>
        <v>2020</v>
      </c>
      <c r="N93" s="36">
        <f t="shared" si="25"/>
        <v>0</v>
      </c>
      <c r="O93" s="36">
        <f t="shared" si="26"/>
        <v>0</v>
      </c>
      <c r="P93" s="36">
        <f t="shared" si="27"/>
        <v>0</v>
      </c>
      <c r="Q93" s="36">
        <f t="shared" si="28"/>
        <v>1</v>
      </c>
      <c r="R93" s="37">
        <f t="shared" si="29"/>
        <v>2020</v>
      </c>
      <c r="S93" s="24" t="str">
        <f t="shared" si="30"/>
        <v/>
      </c>
      <c r="T93" s="24" t="str">
        <f t="shared" si="31"/>
        <v/>
      </c>
      <c r="U93" s="24" t="str">
        <f t="shared" si="32"/>
        <v/>
      </c>
      <c r="V93" s="24" t="str">
        <f t="shared" si="33"/>
        <v/>
      </c>
      <c r="W93" s="24">
        <f t="shared" ca="1" si="34"/>
        <v>83</v>
      </c>
      <c r="X93" s="24" t="str">
        <f t="shared" ca="1" si="35"/>
        <v>(Ma élő!)</v>
      </c>
      <c r="Y93" s="24" t="s">
        <v>640</v>
      </c>
      <c r="Z93" s="25">
        <v>42035</v>
      </c>
      <c r="AB93" s="24" t="str">
        <f>IF(S93="","",S93&amp;T93)</f>
        <v/>
      </c>
      <c r="AZ93" s="24" t="s">
        <v>679</v>
      </c>
      <c r="BA93" s="24" t="s">
        <v>680</v>
      </c>
      <c r="BB93" s="36">
        <v>1937</v>
      </c>
      <c r="BC93" s="25">
        <v>42035</v>
      </c>
    </row>
    <row r="94" spans="1:57" x14ac:dyDescent="0.25">
      <c r="A94" s="24" t="s">
        <v>539</v>
      </c>
      <c r="B94" s="24" t="s">
        <v>681</v>
      </c>
      <c r="C94" s="36">
        <v>1804</v>
      </c>
      <c r="D94" s="38">
        <v>41791</v>
      </c>
      <c r="E94" s="36">
        <f t="shared" si="18"/>
        <v>216</v>
      </c>
      <c r="F94" s="36">
        <f t="shared" si="19"/>
        <v>0</v>
      </c>
      <c r="G94" s="36">
        <f t="shared" si="20"/>
        <v>0</v>
      </c>
      <c r="H94" s="36">
        <f t="shared" si="21"/>
        <v>0</v>
      </c>
      <c r="I94" s="36">
        <f t="shared" si="22"/>
        <v>0</v>
      </c>
      <c r="J94" s="37" t="str">
        <f t="shared" si="23"/>
        <v>nincs</v>
      </c>
      <c r="K94" s="36">
        <v>1857</v>
      </c>
      <c r="L94" s="38">
        <v>41685</v>
      </c>
      <c r="M94" s="36">
        <f t="shared" si="24"/>
        <v>163</v>
      </c>
      <c r="N94" s="36">
        <f t="shared" si="25"/>
        <v>0</v>
      </c>
      <c r="O94" s="36">
        <f t="shared" si="26"/>
        <v>0</v>
      </c>
      <c r="P94" s="36">
        <f t="shared" si="27"/>
        <v>0</v>
      </c>
      <c r="Q94" s="36">
        <f t="shared" si="28"/>
        <v>0</v>
      </c>
      <c r="R94" s="37" t="str">
        <f t="shared" si="29"/>
        <v>nincs</v>
      </c>
      <c r="S94" s="24" t="str">
        <f t="shared" si="30"/>
        <v/>
      </c>
      <c r="T94" s="24" t="str">
        <f t="shared" si="31"/>
        <v/>
      </c>
      <c r="U94" s="24" t="str">
        <f t="shared" si="32"/>
        <v/>
      </c>
      <c r="V94" s="24" t="str">
        <f t="shared" si="33"/>
        <v/>
      </c>
      <c r="W94" s="24">
        <f t="shared" ca="1" si="34"/>
        <v>216</v>
      </c>
      <c r="X94" s="24">
        <f t="shared" ca="1" si="35"/>
        <v>163</v>
      </c>
      <c r="Y94" s="24" t="s">
        <v>640</v>
      </c>
      <c r="Z94" s="38">
        <v>41791</v>
      </c>
      <c r="AA94" s="38">
        <v>41685</v>
      </c>
      <c r="AE94" s="24" t="str">
        <f>IF(U94="","",U94&amp;V94)</f>
        <v/>
      </c>
      <c r="AL94" s="24" t="str">
        <f>IF(S94="","",S94&amp;T94)</f>
        <v/>
      </c>
      <c r="AZ94" s="24" t="s">
        <v>539</v>
      </c>
      <c r="BA94" s="24" t="s">
        <v>681</v>
      </c>
      <c r="BB94" s="36">
        <v>1804</v>
      </c>
      <c r="BC94" s="38">
        <v>41791</v>
      </c>
      <c r="BD94" s="36">
        <v>1857</v>
      </c>
      <c r="BE94" s="38">
        <v>41685</v>
      </c>
    </row>
    <row r="95" spans="1:57" x14ac:dyDescent="0.25">
      <c r="A95" s="24" t="s">
        <v>474</v>
      </c>
      <c r="B95" s="24" t="s">
        <v>22</v>
      </c>
      <c r="C95" s="36">
        <v>1714</v>
      </c>
      <c r="D95" s="38">
        <v>41822</v>
      </c>
      <c r="E95" s="36">
        <f t="shared" si="18"/>
        <v>306</v>
      </c>
      <c r="F95" s="36">
        <f t="shared" si="19"/>
        <v>0</v>
      </c>
      <c r="G95" s="36">
        <f t="shared" si="20"/>
        <v>0</v>
      </c>
      <c r="H95" s="36">
        <f t="shared" si="21"/>
        <v>0</v>
      </c>
      <c r="I95" s="36">
        <f t="shared" si="22"/>
        <v>0</v>
      </c>
      <c r="J95" s="37" t="str">
        <f t="shared" si="23"/>
        <v>nincs</v>
      </c>
      <c r="K95" s="36">
        <v>1787</v>
      </c>
      <c r="L95" s="38">
        <v>41958</v>
      </c>
      <c r="M95" s="36">
        <f t="shared" si="24"/>
        <v>233</v>
      </c>
      <c r="N95" s="36">
        <f t="shared" si="25"/>
        <v>0</v>
      </c>
      <c r="O95" s="36">
        <f t="shared" si="26"/>
        <v>0</v>
      </c>
      <c r="P95" s="36">
        <f t="shared" si="27"/>
        <v>0</v>
      </c>
      <c r="Q95" s="36">
        <f t="shared" si="28"/>
        <v>0</v>
      </c>
      <c r="R95" s="37" t="str">
        <f t="shared" si="29"/>
        <v>nincs</v>
      </c>
      <c r="S95" s="24" t="str">
        <f t="shared" si="30"/>
        <v/>
      </c>
      <c r="T95" s="24" t="str">
        <f t="shared" si="31"/>
        <v/>
      </c>
      <c r="U95" s="24" t="str">
        <f t="shared" si="32"/>
        <v/>
      </c>
      <c r="V95" s="24" t="str">
        <f t="shared" si="33"/>
        <v/>
      </c>
      <c r="W95" s="24">
        <f t="shared" ca="1" si="34"/>
        <v>306</v>
      </c>
      <c r="X95" s="24">
        <f t="shared" ca="1" si="35"/>
        <v>233</v>
      </c>
      <c r="Y95" s="24" t="s">
        <v>640</v>
      </c>
      <c r="Z95" s="38">
        <v>41822</v>
      </c>
      <c r="AA95" s="38">
        <v>41958</v>
      </c>
      <c r="AN95" s="24" t="str">
        <f>IF(S95="","",S95&amp;T95)</f>
        <v/>
      </c>
      <c r="AW95" s="24" t="str">
        <f>IF(U95="","",U95&amp;V95)</f>
        <v/>
      </c>
      <c r="AZ95" s="24" t="s">
        <v>474</v>
      </c>
      <c r="BA95" s="24" t="s">
        <v>22</v>
      </c>
      <c r="BB95" s="36">
        <v>1714</v>
      </c>
      <c r="BC95" s="38">
        <v>41822</v>
      </c>
      <c r="BD95" s="36">
        <v>1787</v>
      </c>
      <c r="BE95" s="38">
        <v>41958</v>
      </c>
    </row>
    <row r="96" spans="1:57" x14ac:dyDescent="0.25">
      <c r="A96" s="24" t="s">
        <v>617</v>
      </c>
      <c r="B96" s="24" t="s">
        <v>618</v>
      </c>
      <c r="C96" s="36">
        <v>1830</v>
      </c>
      <c r="D96" s="25">
        <v>41777</v>
      </c>
      <c r="E96" s="36">
        <f t="shared" si="18"/>
        <v>190</v>
      </c>
      <c r="F96" s="36">
        <f t="shared" si="19"/>
        <v>0</v>
      </c>
      <c r="G96" s="36">
        <f t="shared" si="20"/>
        <v>0</v>
      </c>
      <c r="H96" s="36">
        <f t="shared" si="21"/>
        <v>0</v>
      </c>
      <c r="I96" s="36">
        <f t="shared" si="22"/>
        <v>1</v>
      </c>
      <c r="J96" s="37">
        <f t="shared" si="23"/>
        <v>190</v>
      </c>
      <c r="K96" s="36">
        <v>1915</v>
      </c>
      <c r="L96" s="25">
        <v>41641</v>
      </c>
      <c r="M96" s="36">
        <f t="shared" si="24"/>
        <v>105</v>
      </c>
      <c r="N96" s="36">
        <f t="shared" si="25"/>
        <v>0</v>
      </c>
      <c r="O96" s="36">
        <f t="shared" si="26"/>
        <v>0</v>
      </c>
      <c r="P96" s="36">
        <f t="shared" si="27"/>
        <v>0</v>
      </c>
      <c r="Q96" s="36">
        <f t="shared" si="28"/>
        <v>0</v>
      </c>
      <c r="R96" s="37" t="str">
        <f t="shared" si="29"/>
        <v>nincs</v>
      </c>
      <c r="S96" s="24" t="str">
        <f t="shared" si="30"/>
        <v>Goldmark Károly</v>
      </c>
      <c r="T96" s="24" t="str">
        <f t="shared" si="31"/>
        <v xml:space="preserve"> (190); </v>
      </c>
      <c r="U96" s="24" t="str">
        <f t="shared" si="32"/>
        <v/>
      </c>
      <c r="V96" s="24" t="str">
        <f t="shared" si="33"/>
        <v/>
      </c>
      <c r="W96" s="24">
        <f t="shared" ca="1" si="34"/>
        <v>190</v>
      </c>
      <c r="X96" s="24">
        <f t="shared" ca="1" si="35"/>
        <v>105</v>
      </c>
      <c r="Y96" s="24" t="s">
        <v>640</v>
      </c>
      <c r="Z96" s="25">
        <v>41777</v>
      </c>
      <c r="AA96" s="25">
        <v>41641</v>
      </c>
      <c r="AC96" s="24" t="str">
        <f>IF(U96="","",U96&amp;V96)</f>
        <v/>
      </c>
      <c r="AJ96" s="24" t="str">
        <f>IF(S96="","",S96&amp;T96)</f>
        <v xml:space="preserve">Goldmark Károly (190); </v>
      </c>
      <c r="AZ96" s="24" t="s">
        <v>617</v>
      </c>
      <c r="BA96" s="24" t="s">
        <v>618</v>
      </c>
      <c r="BB96" s="36">
        <v>1830</v>
      </c>
      <c r="BC96" s="25">
        <v>41777</v>
      </c>
      <c r="BD96" s="36">
        <v>1915</v>
      </c>
      <c r="BE96" s="25">
        <v>41641</v>
      </c>
    </row>
    <row r="97" spans="1:57" x14ac:dyDescent="0.25">
      <c r="A97" s="24" t="s">
        <v>615</v>
      </c>
      <c r="B97" s="24" t="s">
        <v>616</v>
      </c>
      <c r="C97" s="36">
        <v>1829</v>
      </c>
      <c r="D97" s="25">
        <v>41767</v>
      </c>
      <c r="E97" s="36">
        <f t="shared" si="18"/>
        <v>191</v>
      </c>
      <c r="F97" s="36">
        <f t="shared" si="19"/>
        <v>0</v>
      </c>
      <c r="G97" s="36">
        <f t="shared" si="20"/>
        <v>0</v>
      </c>
      <c r="H97" s="36">
        <f t="shared" si="21"/>
        <v>0</v>
      </c>
      <c r="I97" s="36">
        <f t="shared" si="22"/>
        <v>0</v>
      </c>
      <c r="J97" s="37" t="str">
        <f t="shared" si="23"/>
        <v>nincs</v>
      </c>
      <c r="K97" s="36">
        <v>1869</v>
      </c>
      <c r="L97" s="25">
        <v>41991</v>
      </c>
      <c r="M97" s="36">
        <f t="shared" si="24"/>
        <v>151</v>
      </c>
      <c r="N97" s="36">
        <f t="shared" si="25"/>
        <v>0</v>
      </c>
      <c r="O97" s="36">
        <f t="shared" si="26"/>
        <v>0</v>
      </c>
      <c r="P97" s="36">
        <f t="shared" si="27"/>
        <v>0</v>
      </c>
      <c r="Q97" s="36">
        <f t="shared" si="28"/>
        <v>0</v>
      </c>
      <c r="R97" s="37" t="str">
        <f t="shared" si="29"/>
        <v>nincs</v>
      </c>
      <c r="S97" s="24" t="str">
        <f t="shared" si="30"/>
        <v/>
      </c>
      <c r="T97" s="24" t="str">
        <f t="shared" si="31"/>
        <v/>
      </c>
      <c r="U97" s="24" t="str">
        <f t="shared" si="32"/>
        <v/>
      </c>
      <c r="V97" s="24" t="str">
        <f t="shared" si="33"/>
        <v/>
      </c>
      <c r="W97" s="24">
        <f t="shared" ca="1" si="34"/>
        <v>191</v>
      </c>
      <c r="X97" s="24">
        <f t="shared" ca="1" si="35"/>
        <v>151</v>
      </c>
      <c r="Z97" s="25">
        <v>41767</v>
      </c>
      <c r="AA97" s="25">
        <v>41991</v>
      </c>
      <c r="AJ97" s="24" t="str">
        <f>IF(S97="","",S97&amp;T97)</f>
        <v/>
      </c>
      <c r="AY97" s="24" t="str">
        <f>IF(U97="","",U97&amp;V97)</f>
        <v/>
      </c>
      <c r="AZ97" s="24" t="s">
        <v>615</v>
      </c>
      <c r="BA97" s="24" t="s">
        <v>616</v>
      </c>
      <c r="BB97" s="36">
        <v>1829</v>
      </c>
      <c r="BC97" s="25">
        <v>41767</v>
      </c>
      <c r="BD97" s="36">
        <v>1869</v>
      </c>
      <c r="BE97" s="25">
        <v>41991</v>
      </c>
    </row>
    <row r="98" spans="1:57" x14ac:dyDescent="0.25">
      <c r="A98" s="24" t="s">
        <v>609</v>
      </c>
      <c r="B98" s="24" t="s">
        <v>610</v>
      </c>
      <c r="C98" s="36">
        <v>1818</v>
      </c>
      <c r="D98" s="25">
        <v>41807</v>
      </c>
      <c r="E98" s="36">
        <f t="shared" si="18"/>
        <v>202</v>
      </c>
      <c r="F98" s="36">
        <f t="shared" si="19"/>
        <v>0</v>
      </c>
      <c r="G98" s="36">
        <f t="shared" si="20"/>
        <v>0</v>
      </c>
      <c r="H98" s="36">
        <f t="shared" si="21"/>
        <v>0</v>
      </c>
      <c r="I98" s="36">
        <f t="shared" si="22"/>
        <v>0</v>
      </c>
      <c r="J98" s="37" t="str">
        <f t="shared" si="23"/>
        <v>nincs</v>
      </c>
      <c r="K98" s="36">
        <v>1893</v>
      </c>
      <c r="L98" s="25">
        <v>41930</v>
      </c>
      <c r="M98" s="36">
        <f t="shared" si="24"/>
        <v>127</v>
      </c>
      <c r="N98" s="36">
        <f t="shared" si="25"/>
        <v>0</v>
      </c>
      <c r="O98" s="36">
        <f t="shared" si="26"/>
        <v>0</v>
      </c>
      <c r="P98" s="36">
        <f t="shared" si="27"/>
        <v>0</v>
      </c>
      <c r="Q98" s="36">
        <f t="shared" si="28"/>
        <v>0</v>
      </c>
      <c r="R98" s="37" t="str">
        <f t="shared" si="29"/>
        <v>nincs</v>
      </c>
      <c r="S98" s="24" t="str">
        <f t="shared" si="30"/>
        <v/>
      </c>
      <c r="T98" s="24" t="str">
        <f t="shared" si="31"/>
        <v/>
      </c>
      <c r="U98" s="24" t="str">
        <f t="shared" si="32"/>
        <v/>
      </c>
      <c r="V98" s="24" t="str">
        <f t="shared" si="33"/>
        <v/>
      </c>
      <c r="W98" s="24">
        <f t="shared" ca="1" si="34"/>
        <v>202</v>
      </c>
      <c r="X98" s="24">
        <f t="shared" ca="1" si="35"/>
        <v>127</v>
      </c>
      <c r="Y98" s="24" t="s">
        <v>640</v>
      </c>
      <c r="Z98" s="25">
        <v>41807</v>
      </c>
      <c r="AA98" s="25">
        <v>41930</v>
      </c>
      <c r="AL98" s="24" t="str">
        <f>IF(S98="","",S98&amp;T98)</f>
        <v/>
      </c>
      <c r="AU98" s="24" t="str">
        <f>IF(U98="","",U98&amp;V98)</f>
        <v/>
      </c>
      <c r="AZ98" s="24" t="s">
        <v>609</v>
      </c>
      <c r="BA98" s="24" t="s">
        <v>610</v>
      </c>
      <c r="BB98" s="36">
        <v>1818</v>
      </c>
      <c r="BC98" s="25">
        <v>41807</v>
      </c>
      <c r="BD98" s="36">
        <v>1893</v>
      </c>
      <c r="BE98" s="25">
        <v>41930</v>
      </c>
    </row>
    <row r="99" spans="1:57" x14ac:dyDescent="0.25">
      <c r="A99" s="24" t="s">
        <v>485</v>
      </c>
      <c r="B99" s="24" t="s">
        <v>682</v>
      </c>
      <c r="C99" s="36">
        <v>1843</v>
      </c>
      <c r="D99" s="38">
        <v>41805</v>
      </c>
      <c r="E99" s="36">
        <f t="shared" si="18"/>
        <v>177</v>
      </c>
      <c r="F99" s="36">
        <f t="shared" si="19"/>
        <v>0</v>
      </c>
      <c r="G99" s="36">
        <f t="shared" si="20"/>
        <v>0</v>
      </c>
      <c r="H99" s="36">
        <f t="shared" si="21"/>
        <v>0</v>
      </c>
      <c r="I99" s="36">
        <f t="shared" si="22"/>
        <v>0</v>
      </c>
      <c r="J99" s="37" t="str">
        <f t="shared" si="23"/>
        <v>nincs</v>
      </c>
      <c r="K99" s="36">
        <v>1907</v>
      </c>
      <c r="L99" s="38">
        <v>41886</v>
      </c>
      <c r="M99" s="36">
        <f t="shared" si="24"/>
        <v>113</v>
      </c>
      <c r="N99" s="36">
        <f t="shared" si="25"/>
        <v>0</v>
      </c>
      <c r="O99" s="36">
        <f t="shared" si="26"/>
        <v>0</v>
      </c>
      <c r="P99" s="36">
        <f t="shared" si="27"/>
        <v>0</v>
      </c>
      <c r="Q99" s="36">
        <f t="shared" si="28"/>
        <v>0</v>
      </c>
      <c r="R99" s="37" t="str">
        <f t="shared" si="29"/>
        <v>nincs</v>
      </c>
      <c r="S99" s="24" t="str">
        <f t="shared" si="30"/>
        <v/>
      </c>
      <c r="T99" s="24" t="str">
        <f t="shared" si="31"/>
        <v/>
      </c>
      <c r="U99" s="24" t="str">
        <f t="shared" si="32"/>
        <v/>
      </c>
      <c r="V99" s="24" t="str">
        <f t="shared" si="33"/>
        <v/>
      </c>
      <c r="W99" s="24">
        <f t="shared" ca="1" si="34"/>
        <v>177</v>
      </c>
      <c r="X99" s="24">
        <f t="shared" ca="1" si="35"/>
        <v>113</v>
      </c>
      <c r="Y99" s="24" t="s">
        <v>640</v>
      </c>
      <c r="Z99" s="38">
        <v>41805</v>
      </c>
      <c r="AA99" s="38">
        <v>41886</v>
      </c>
      <c r="AL99" s="24" t="str">
        <f>IF(S99="","",S99&amp;T99)</f>
        <v/>
      </c>
      <c r="AS99" s="24" t="str">
        <f>IF(U99="","",U99&amp;V99)</f>
        <v/>
      </c>
      <c r="AZ99" s="24" t="s">
        <v>485</v>
      </c>
      <c r="BA99" s="24" t="s">
        <v>682</v>
      </c>
      <c r="BB99" s="36">
        <v>1843</v>
      </c>
      <c r="BC99" s="38">
        <v>41805</v>
      </c>
      <c r="BD99" s="36">
        <v>1907</v>
      </c>
      <c r="BE99" s="38">
        <v>41886</v>
      </c>
    </row>
    <row r="100" spans="1:57" x14ac:dyDescent="0.25">
      <c r="A100" s="24" t="s">
        <v>683</v>
      </c>
      <c r="B100" s="24" t="s">
        <v>684</v>
      </c>
      <c r="C100" s="36">
        <v>1903</v>
      </c>
      <c r="D100" s="25">
        <v>42161</v>
      </c>
      <c r="E100" s="36">
        <f t="shared" si="18"/>
        <v>117</v>
      </c>
      <c r="F100" s="36">
        <f t="shared" si="19"/>
        <v>0</v>
      </c>
      <c r="G100" s="36">
        <f t="shared" si="20"/>
        <v>0</v>
      </c>
      <c r="H100" s="36">
        <f t="shared" si="21"/>
        <v>0</v>
      </c>
      <c r="I100" s="36">
        <f t="shared" si="22"/>
        <v>0</v>
      </c>
      <c r="J100" s="37" t="str">
        <f t="shared" si="23"/>
        <v>nincs</v>
      </c>
      <c r="K100" s="36">
        <v>1978</v>
      </c>
      <c r="L100" s="25">
        <v>42126</v>
      </c>
      <c r="M100" s="36">
        <f t="shared" si="24"/>
        <v>42</v>
      </c>
      <c r="N100" s="36">
        <f t="shared" si="25"/>
        <v>0</v>
      </c>
      <c r="O100" s="36">
        <f t="shared" si="26"/>
        <v>0</v>
      </c>
      <c r="P100" s="36">
        <f t="shared" si="27"/>
        <v>0</v>
      </c>
      <c r="Q100" s="36">
        <f t="shared" si="28"/>
        <v>0</v>
      </c>
      <c r="R100" s="37" t="str">
        <f t="shared" si="29"/>
        <v>nincs</v>
      </c>
      <c r="S100" s="24" t="str">
        <f t="shared" si="30"/>
        <v/>
      </c>
      <c r="T100" s="24" t="str">
        <f t="shared" si="31"/>
        <v/>
      </c>
      <c r="U100" s="24" t="str">
        <f t="shared" si="32"/>
        <v/>
      </c>
      <c r="V100" s="24" t="str">
        <f t="shared" si="33"/>
        <v/>
      </c>
      <c r="W100" s="24">
        <f t="shared" ca="1" si="34"/>
        <v>117</v>
      </c>
      <c r="X100" s="24">
        <f t="shared" ca="1" si="35"/>
        <v>42</v>
      </c>
      <c r="Y100" s="24" t="s">
        <v>640</v>
      </c>
      <c r="Z100" s="25">
        <v>42161</v>
      </c>
      <c r="AA100" s="25">
        <v>42126</v>
      </c>
      <c r="AK100" s="24" t="str">
        <f>IF(U100="","",U100&amp;V100)</f>
        <v/>
      </c>
      <c r="AL100" s="24" t="str">
        <f>IF(S100="","",S100&amp;T100)</f>
        <v/>
      </c>
      <c r="AZ100" s="24" t="s">
        <v>683</v>
      </c>
      <c r="BA100" s="24" t="s">
        <v>684</v>
      </c>
      <c r="BB100" s="36">
        <v>1903</v>
      </c>
      <c r="BC100" s="25">
        <v>42161</v>
      </c>
      <c r="BD100" s="36">
        <v>1978</v>
      </c>
      <c r="BE100" s="25">
        <v>42126</v>
      </c>
    </row>
    <row r="101" spans="1:57" x14ac:dyDescent="0.25">
      <c r="A101" s="24" t="s">
        <v>496</v>
      </c>
      <c r="B101" s="24" t="s">
        <v>23</v>
      </c>
      <c r="C101" s="36">
        <v>1685</v>
      </c>
      <c r="D101" s="38">
        <v>41693</v>
      </c>
      <c r="E101" s="36">
        <f t="shared" si="18"/>
        <v>335</v>
      </c>
      <c r="F101" s="36">
        <f t="shared" si="19"/>
        <v>0</v>
      </c>
      <c r="G101" s="36">
        <f t="shared" si="20"/>
        <v>0</v>
      </c>
      <c r="H101" s="36">
        <f t="shared" si="21"/>
        <v>0</v>
      </c>
      <c r="I101" s="36">
        <f t="shared" si="22"/>
        <v>0</v>
      </c>
      <c r="J101" s="37" t="str">
        <f t="shared" si="23"/>
        <v>nincs</v>
      </c>
      <c r="K101" s="36">
        <v>1759</v>
      </c>
      <c r="L101" s="38">
        <v>41743</v>
      </c>
      <c r="M101" s="36">
        <f t="shared" si="24"/>
        <v>261</v>
      </c>
      <c r="N101" s="36">
        <f t="shared" si="25"/>
        <v>0</v>
      </c>
      <c r="O101" s="36">
        <f t="shared" si="26"/>
        <v>0</v>
      </c>
      <c r="P101" s="36">
        <f t="shared" si="27"/>
        <v>0</v>
      </c>
      <c r="Q101" s="36">
        <f t="shared" si="28"/>
        <v>0</v>
      </c>
      <c r="R101" s="37" t="str">
        <f t="shared" si="29"/>
        <v>nincs</v>
      </c>
      <c r="S101" s="24" t="str">
        <f t="shared" si="30"/>
        <v/>
      </c>
      <c r="T101" s="24" t="str">
        <f t="shared" si="31"/>
        <v/>
      </c>
      <c r="U101" s="24" t="str">
        <f t="shared" si="32"/>
        <v/>
      </c>
      <c r="V101" s="24" t="str">
        <f t="shared" si="33"/>
        <v/>
      </c>
      <c r="W101" s="24">
        <f t="shared" ca="1" si="34"/>
        <v>335</v>
      </c>
      <c r="X101" s="24">
        <f t="shared" ca="1" si="35"/>
        <v>261</v>
      </c>
      <c r="Y101" s="24" t="s">
        <v>640</v>
      </c>
      <c r="Z101" s="38">
        <v>41693</v>
      </c>
      <c r="AA101" s="38">
        <v>41743</v>
      </c>
      <c r="AD101" s="24" t="str">
        <f>IF(S101="","",S101&amp;T101)</f>
        <v/>
      </c>
      <c r="AI101" s="24" t="str">
        <f>IF(U101="","",U101&amp;V101)</f>
        <v/>
      </c>
      <c r="AZ101" s="24" t="s">
        <v>496</v>
      </c>
      <c r="BA101" s="24" t="s">
        <v>23</v>
      </c>
      <c r="BB101" s="36">
        <v>1685</v>
      </c>
      <c r="BC101" s="38">
        <v>41693</v>
      </c>
      <c r="BD101" s="36">
        <v>1759</v>
      </c>
      <c r="BE101" s="38">
        <v>41743</v>
      </c>
    </row>
    <row r="102" spans="1:57" x14ac:dyDescent="0.25">
      <c r="A102" s="24" t="s">
        <v>803</v>
      </c>
      <c r="B102" s="24" t="s">
        <v>804</v>
      </c>
      <c r="C102" s="36">
        <v>1929</v>
      </c>
      <c r="D102" s="38">
        <v>42344</v>
      </c>
      <c r="E102" s="36">
        <f t="shared" si="18"/>
        <v>91</v>
      </c>
      <c r="F102" s="36">
        <f t="shared" si="19"/>
        <v>0</v>
      </c>
      <c r="G102" s="36">
        <f t="shared" si="20"/>
        <v>0</v>
      </c>
      <c r="H102" s="36">
        <f t="shared" si="21"/>
        <v>0</v>
      </c>
      <c r="I102" s="36">
        <f t="shared" si="22"/>
        <v>0</v>
      </c>
      <c r="J102" s="37" t="str">
        <f t="shared" si="23"/>
        <v>nincs</v>
      </c>
      <c r="K102" s="36"/>
      <c r="L102" s="38"/>
      <c r="M102" s="36">
        <f t="shared" si="24"/>
        <v>2020</v>
      </c>
      <c r="N102" s="36">
        <f t="shared" si="25"/>
        <v>0</v>
      </c>
      <c r="O102" s="36">
        <f t="shared" si="26"/>
        <v>0</v>
      </c>
      <c r="P102" s="36">
        <f t="shared" si="27"/>
        <v>0</v>
      </c>
      <c r="Q102" s="36">
        <f t="shared" si="28"/>
        <v>1</v>
      </c>
      <c r="R102" s="37">
        <f t="shared" si="29"/>
        <v>2020</v>
      </c>
      <c r="S102" s="24" t="str">
        <f t="shared" si="30"/>
        <v/>
      </c>
      <c r="T102" s="24" t="str">
        <f t="shared" si="31"/>
        <v/>
      </c>
      <c r="U102" s="24" t="str">
        <f t="shared" si="32"/>
        <v/>
      </c>
      <c r="V102" s="24" t="str">
        <f t="shared" si="33"/>
        <v/>
      </c>
      <c r="W102" s="24">
        <f t="shared" ca="1" si="34"/>
        <v>91</v>
      </c>
      <c r="X102" s="24" t="str">
        <f t="shared" ca="1" si="35"/>
        <v>(Ma élő!)</v>
      </c>
      <c r="Y102" s="24" t="s">
        <v>640</v>
      </c>
      <c r="Z102" s="38">
        <v>42344</v>
      </c>
      <c r="AA102" s="38"/>
      <c r="AX102" s="24" t="str">
        <f>IF(S102="","",S102&amp;T102)</f>
        <v/>
      </c>
      <c r="AZ102" s="24" t="s">
        <v>803</v>
      </c>
      <c r="BA102" s="24" t="s">
        <v>804</v>
      </c>
      <c r="BB102" s="36">
        <v>1929</v>
      </c>
      <c r="BC102" s="38">
        <v>42344</v>
      </c>
      <c r="BD102" s="36"/>
      <c r="BE102" s="38"/>
    </row>
    <row r="103" spans="1:57" x14ac:dyDescent="0.25">
      <c r="A103" s="24" t="s">
        <v>502</v>
      </c>
      <c r="B103" s="24" t="s">
        <v>24</v>
      </c>
      <c r="C103" s="36"/>
      <c r="D103" s="38"/>
      <c r="E103" s="36">
        <f t="shared" si="18"/>
        <v>2020</v>
      </c>
      <c r="F103" s="36">
        <f t="shared" si="19"/>
        <v>0</v>
      </c>
      <c r="G103" s="36">
        <f t="shared" si="20"/>
        <v>0</v>
      </c>
      <c r="H103" s="36">
        <f t="shared" si="21"/>
        <v>0</v>
      </c>
      <c r="I103" s="36">
        <f t="shared" si="22"/>
        <v>1</v>
      </c>
      <c r="J103" s="37">
        <f t="shared" si="23"/>
        <v>2020</v>
      </c>
      <c r="K103" s="36">
        <v>1612</v>
      </c>
      <c r="L103" s="38">
        <v>41798</v>
      </c>
      <c r="M103" s="36">
        <f t="shared" si="24"/>
        <v>408</v>
      </c>
      <c r="N103" s="36">
        <f t="shared" si="25"/>
        <v>0</v>
      </c>
      <c r="O103" s="36">
        <f t="shared" si="26"/>
        <v>0</v>
      </c>
      <c r="P103" s="36">
        <f t="shared" si="27"/>
        <v>0</v>
      </c>
      <c r="Q103" s="36">
        <f t="shared" si="28"/>
        <v>0</v>
      </c>
      <c r="R103" s="37" t="str">
        <f t="shared" si="29"/>
        <v>nincs</v>
      </c>
      <c r="S103" s="24" t="str">
        <f t="shared" si="30"/>
        <v>Hans Leo Hassler</v>
      </c>
      <c r="T103" s="24" t="str">
        <f t="shared" si="31"/>
        <v xml:space="preserve"> (2020); </v>
      </c>
      <c r="U103" s="24" t="str">
        <f t="shared" si="32"/>
        <v/>
      </c>
      <c r="V103" s="24" t="str">
        <f t="shared" si="33"/>
        <v/>
      </c>
      <c r="W103" s="24">
        <f t="shared" ca="1" si="34"/>
        <v>2020</v>
      </c>
      <c r="X103" s="24">
        <f t="shared" ca="1" si="35"/>
        <v>408</v>
      </c>
      <c r="Z103" s="38"/>
      <c r="AA103" s="38">
        <v>41798</v>
      </c>
      <c r="AM103" s="24" t="str">
        <f>IF(U103="","",U103&amp;V103)</f>
        <v/>
      </c>
      <c r="AZ103" s="24" t="s">
        <v>502</v>
      </c>
      <c r="BA103" s="24" t="s">
        <v>24</v>
      </c>
      <c r="BB103" s="36"/>
      <c r="BC103" s="38"/>
      <c r="BD103" s="36">
        <v>1612</v>
      </c>
      <c r="BE103" s="38">
        <v>41798</v>
      </c>
    </row>
    <row r="104" spans="1:57" x14ac:dyDescent="0.25">
      <c r="A104" s="24" t="s">
        <v>520</v>
      </c>
      <c r="B104" s="24" t="s">
        <v>25</v>
      </c>
      <c r="C104" s="36">
        <v>1732</v>
      </c>
      <c r="D104" s="38">
        <v>41729</v>
      </c>
      <c r="E104" s="36">
        <f t="shared" si="18"/>
        <v>288</v>
      </c>
      <c r="F104" s="36">
        <f t="shared" si="19"/>
        <v>0</v>
      </c>
      <c r="G104" s="36">
        <f t="shared" si="20"/>
        <v>0</v>
      </c>
      <c r="H104" s="36">
        <f t="shared" si="21"/>
        <v>0</v>
      </c>
      <c r="I104" s="36">
        <f t="shared" si="22"/>
        <v>0</v>
      </c>
      <c r="J104" s="37" t="str">
        <f t="shared" si="23"/>
        <v>nincs</v>
      </c>
      <c r="K104" s="36">
        <v>1809</v>
      </c>
      <c r="L104" s="38">
        <v>41790</v>
      </c>
      <c r="M104" s="36">
        <f t="shared" si="24"/>
        <v>211</v>
      </c>
      <c r="N104" s="36">
        <f t="shared" si="25"/>
        <v>0</v>
      </c>
      <c r="O104" s="36">
        <f t="shared" si="26"/>
        <v>0</v>
      </c>
      <c r="P104" s="36">
        <f t="shared" si="27"/>
        <v>0</v>
      </c>
      <c r="Q104" s="36">
        <f t="shared" si="28"/>
        <v>0</v>
      </c>
      <c r="R104" s="37" t="str">
        <f t="shared" si="29"/>
        <v>nincs</v>
      </c>
      <c r="S104" s="24" t="str">
        <f t="shared" si="30"/>
        <v/>
      </c>
      <c r="T104" s="24" t="str">
        <f t="shared" si="31"/>
        <v/>
      </c>
      <c r="U104" s="24" t="str">
        <f t="shared" si="32"/>
        <v/>
      </c>
      <c r="V104" s="24" t="str">
        <f t="shared" si="33"/>
        <v/>
      </c>
      <c r="W104" s="24">
        <f t="shared" ca="1" si="34"/>
        <v>288</v>
      </c>
      <c r="X104" s="24">
        <f t="shared" ca="1" si="35"/>
        <v>211</v>
      </c>
      <c r="Y104" s="24" t="s">
        <v>640</v>
      </c>
      <c r="Z104" s="38">
        <v>41729</v>
      </c>
      <c r="AA104" s="38">
        <v>41790</v>
      </c>
      <c r="AF104" s="24" t="str">
        <f>IF(S104="","",S104&amp;T104)</f>
        <v/>
      </c>
      <c r="AK104" s="24" t="str">
        <f>IF(U104="","",U104&amp;V104)</f>
        <v/>
      </c>
      <c r="AZ104" s="24" t="s">
        <v>520</v>
      </c>
      <c r="BA104" s="24" t="s">
        <v>25</v>
      </c>
      <c r="BB104" s="36">
        <v>1732</v>
      </c>
      <c r="BC104" s="38">
        <v>41729</v>
      </c>
      <c r="BD104" s="36">
        <v>1809</v>
      </c>
      <c r="BE104" s="38">
        <v>41790</v>
      </c>
    </row>
    <row r="105" spans="1:57" x14ac:dyDescent="0.25">
      <c r="A105" s="24" t="s">
        <v>520</v>
      </c>
      <c r="B105" s="24" t="s">
        <v>685</v>
      </c>
      <c r="C105" s="36">
        <v>1737</v>
      </c>
      <c r="D105" s="25">
        <v>42261</v>
      </c>
      <c r="E105" s="36">
        <f t="shared" si="18"/>
        <v>283</v>
      </c>
      <c r="F105" s="36">
        <f t="shared" si="19"/>
        <v>0</v>
      </c>
      <c r="G105" s="36">
        <f t="shared" si="20"/>
        <v>0</v>
      </c>
      <c r="H105" s="36">
        <f t="shared" si="21"/>
        <v>0</v>
      </c>
      <c r="I105" s="36">
        <f t="shared" si="22"/>
        <v>0</v>
      </c>
      <c r="J105" s="37" t="str">
        <f t="shared" si="23"/>
        <v>nincs</v>
      </c>
      <c r="K105" s="36">
        <v>1806</v>
      </c>
      <c r="L105" s="25">
        <v>42226</v>
      </c>
      <c r="M105" s="36">
        <f t="shared" si="24"/>
        <v>214</v>
      </c>
      <c r="N105" s="36">
        <f t="shared" si="25"/>
        <v>0</v>
      </c>
      <c r="O105" s="36">
        <f t="shared" si="26"/>
        <v>0</v>
      </c>
      <c r="P105" s="36">
        <f t="shared" si="27"/>
        <v>0</v>
      </c>
      <c r="Q105" s="36">
        <f t="shared" si="28"/>
        <v>0</v>
      </c>
      <c r="R105" s="37" t="str">
        <f t="shared" si="29"/>
        <v>nincs</v>
      </c>
      <c r="S105" s="24" t="str">
        <f t="shared" si="30"/>
        <v/>
      </c>
      <c r="T105" s="24" t="str">
        <f t="shared" si="31"/>
        <v/>
      </c>
      <c r="U105" s="24" t="str">
        <f t="shared" si="32"/>
        <v/>
      </c>
      <c r="V105" s="24" t="str">
        <f t="shared" si="33"/>
        <v/>
      </c>
      <c r="W105" s="24">
        <f t="shared" ca="1" si="34"/>
        <v>283</v>
      </c>
      <c r="X105" s="24">
        <f t="shared" ca="1" si="35"/>
        <v>214</v>
      </c>
      <c r="Y105" s="24" t="s">
        <v>640</v>
      </c>
      <c r="Z105" s="25">
        <v>42261</v>
      </c>
      <c r="AA105" s="25">
        <v>42226</v>
      </c>
      <c r="AQ105" s="24" t="str">
        <f>IF(U105="","",U105&amp;V105)</f>
        <v/>
      </c>
      <c r="AR105" s="24" t="str">
        <f>IF(S105="","",S105&amp;T105)</f>
        <v/>
      </c>
      <c r="AZ105" s="24" t="s">
        <v>520</v>
      </c>
      <c r="BA105" s="24" t="s">
        <v>685</v>
      </c>
      <c r="BB105" s="36">
        <v>1737</v>
      </c>
      <c r="BC105" s="25">
        <v>42261</v>
      </c>
      <c r="BD105" s="36">
        <v>1806</v>
      </c>
      <c r="BE105" s="25">
        <v>42226</v>
      </c>
    </row>
    <row r="106" spans="1:57" x14ac:dyDescent="0.25">
      <c r="A106" s="24" t="s">
        <v>503</v>
      </c>
      <c r="B106" s="24" t="s">
        <v>26</v>
      </c>
      <c r="C106" s="36">
        <v>1926</v>
      </c>
      <c r="D106" s="38">
        <v>41821</v>
      </c>
      <c r="E106" s="36">
        <f t="shared" si="18"/>
        <v>94</v>
      </c>
      <c r="F106" s="36">
        <f t="shared" si="19"/>
        <v>0</v>
      </c>
      <c r="G106" s="36">
        <f t="shared" si="20"/>
        <v>0</v>
      </c>
      <c r="H106" s="36">
        <f t="shared" si="21"/>
        <v>0</v>
      </c>
      <c r="I106" s="36">
        <f t="shared" si="22"/>
        <v>0</v>
      </c>
      <c r="J106" s="37" t="str">
        <f t="shared" si="23"/>
        <v>nincs</v>
      </c>
      <c r="K106" s="36">
        <v>2012</v>
      </c>
      <c r="L106" s="38">
        <v>41939</v>
      </c>
      <c r="M106" s="36">
        <f t="shared" si="24"/>
        <v>8</v>
      </c>
      <c r="N106" s="36">
        <f t="shared" si="25"/>
        <v>0</v>
      </c>
      <c r="O106" s="36">
        <f t="shared" si="26"/>
        <v>0</v>
      </c>
      <c r="P106" s="36">
        <f t="shared" si="27"/>
        <v>0</v>
      </c>
      <c r="Q106" s="36">
        <f t="shared" si="28"/>
        <v>0</v>
      </c>
      <c r="R106" s="37" t="str">
        <f t="shared" si="29"/>
        <v>nincs</v>
      </c>
      <c r="S106" s="24" t="str">
        <f t="shared" si="30"/>
        <v/>
      </c>
      <c r="T106" s="24" t="str">
        <f t="shared" si="31"/>
        <v/>
      </c>
      <c r="U106" s="24" t="str">
        <f t="shared" si="32"/>
        <v/>
      </c>
      <c r="V106" s="24" t="str">
        <f t="shared" si="33"/>
        <v/>
      </c>
      <c r="W106" s="24">
        <f t="shared" ca="1" si="34"/>
        <v>94</v>
      </c>
      <c r="X106" s="24">
        <f t="shared" ca="1" si="35"/>
        <v>8</v>
      </c>
      <c r="Z106" s="38">
        <v>41821</v>
      </c>
      <c r="AA106" s="38">
        <v>41939</v>
      </c>
      <c r="AN106" s="24" t="str">
        <f>IF(S106="","",S106&amp;T106)</f>
        <v/>
      </c>
      <c r="AU106" s="24" t="str">
        <f>IF(U106="","",U106&amp;V106)</f>
        <v/>
      </c>
      <c r="AZ106" s="24" t="s">
        <v>503</v>
      </c>
      <c r="BA106" s="24" t="s">
        <v>26</v>
      </c>
      <c r="BB106" s="36">
        <v>1926</v>
      </c>
      <c r="BC106" s="38">
        <v>41821</v>
      </c>
      <c r="BD106" s="36">
        <v>2012</v>
      </c>
      <c r="BE106" s="38">
        <v>41939</v>
      </c>
    </row>
    <row r="107" spans="1:57" x14ac:dyDescent="0.25">
      <c r="A107" s="24" t="s">
        <v>544</v>
      </c>
      <c r="B107" s="24" t="s">
        <v>27</v>
      </c>
      <c r="C107" s="36">
        <v>1895</v>
      </c>
      <c r="D107" s="38">
        <v>41959</v>
      </c>
      <c r="E107" s="36">
        <f t="shared" si="18"/>
        <v>125</v>
      </c>
      <c r="F107" s="36">
        <f t="shared" si="19"/>
        <v>0</v>
      </c>
      <c r="G107" s="36">
        <f t="shared" si="20"/>
        <v>0</v>
      </c>
      <c r="H107" s="36">
        <f t="shared" si="21"/>
        <v>1</v>
      </c>
      <c r="I107" s="36">
        <f t="shared" si="22"/>
        <v>0</v>
      </c>
      <c r="J107" s="37">
        <f t="shared" si="23"/>
        <v>125</v>
      </c>
      <c r="K107" s="36">
        <v>1963</v>
      </c>
      <c r="L107" s="38">
        <v>42001</v>
      </c>
      <c r="M107" s="36">
        <f t="shared" si="24"/>
        <v>57</v>
      </c>
      <c r="N107" s="36">
        <f t="shared" si="25"/>
        <v>0</v>
      </c>
      <c r="O107" s="36">
        <f t="shared" si="26"/>
        <v>0</v>
      </c>
      <c r="P107" s="36">
        <f t="shared" si="27"/>
        <v>0</v>
      </c>
      <c r="Q107" s="36">
        <f t="shared" si="28"/>
        <v>0</v>
      </c>
      <c r="R107" s="37" t="str">
        <f t="shared" si="29"/>
        <v>nincs</v>
      </c>
      <c r="S107" s="24" t="str">
        <f t="shared" si="30"/>
        <v>Paul Hindemith</v>
      </c>
      <c r="T107" s="24" t="str">
        <f t="shared" si="31"/>
        <v xml:space="preserve"> (125); </v>
      </c>
      <c r="U107" s="24" t="str">
        <f t="shared" si="32"/>
        <v/>
      </c>
      <c r="V107" s="24" t="str">
        <f t="shared" si="33"/>
        <v/>
      </c>
      <c r="W107" s="24">
        <f t="shared" ca="1" si="34"/>
        <v>125</v>
      </c>
      <c r="X107" s="24">
        <f t="shared" ca="1" si="35"/>
        <v>57</v>
      </c>
      <c r="Y107" s="24" t="s">
        <v>640</v>
      </c>
      <c r="Z107" s="38">
        <v>41959</v>
      </c>
      <c r="AA107" s="38">
        <v>42001</v>
      </c>
      <c r="AV107" s="24" t="str">
        <f>IF(S107="","",S107&amp;T107)</f>
        <v xml:space="preserve">Paul Hindemith (125); </v>
      </c>
      <c r="AY107" s="24" t="str">
        <f>IF(U107="","",U107&amp;V107)</f>
        <v/>
      </c>
      <c r="AZ107" s="24" t="s">
        <v>544</v>
      </c>
      <c r="BA107" s="24" t="s">
        <v>27</v>
      </c>
      <c r="BB107" s="36">
        <v>1895</v>
      </c>
      <c r="BC107" s="38">
        <v>41959</v>
      </c>
      <c r="BD107" s="36">
        <v>1963</v>
      </c>
      <c r="BE107" s="38">
        <v>42001</v>
      </c>
    </row>
    <row r="108" spans="1:57" x14ac:dyDescent="0.25">
      <c r="A108" s="24" t="s">
        <v>686</v>
      </c>
      <c r="B108" s="24" t="s">
        <v>687</v>
      </c>
      <c r="C108" s="36">
        <v>1892</v>
      </c>
      <c r="D108" s="25">
        <v>42073</v>
      </c>
      <c r="E108" s="36">
        <f t="shared" si="18"/>
        <v>128</v>
      </c>
      <c r="F108" s="36">
        <f t="shared" si="19"/>
        <v>0</v>
      </c>
      <c r="G108" s="36">
        <f t="shared" si="20"/>
        <v>0</v>
      </c>
      <c r="H108" s="36">
        <f t="shared" si="21"/>
        <v>0</v>
      </c>
      <c r="I108" s="36">
        <f t="shared" si="22"/>
        <v>0</v>
      </c>
      <c r="J108" s="37" t="str">
        <f t="shared" si="23"/>
        <v>nincs</v>
      </c>
      <c r="K108" s="36">
        <v>1955</v>
      </c>
      <c r="L108" s="25">
        <v>42335</v>
      </c>
      <c r="M108" s="36">
        <f t="shared" si="24"/>
        <v>65</v>
      </c>
      <c r="N108" s="36">
        <f t="shared" si="25"/>
        <v>0</v>
      </c>
      <c r="O108" s="36">
        <f t="shared" si="26"/>
        <v>0</v>
      </c>
      <c r="P108" s="36">
        <f t="shared" si="27"/>
        <v>0</v>
      </c>
      <c r="Q108" s="36">
        <f t="shared" si="28"/>
        <v>0</v>
      </c>
      <c r="R108" s="37" t="str">
        <f t="shared" si="29"/>
        <v>nincs</v>
      </c>
      <c r="S108" s="24" t="str">
        <f t="shared" si="30"/>
        <v/>
      </c>
      <c r="T108" s="24" t="str">
        <f t="shared" si="31"/>
        <v/>
      </c>
      <c r="U108" s="24" t="str">
        <f t="shared" si="32"/>
        <v/>
      </c>
      <c r="V108" s="24" t="str">
        <f t="shared" si="33"/>
        <v/>
      </c>
      <c r="W108" s="24">
        <f t="shared" ca="1" si="34"/>
        <v>128</v>
      </c>
      <c r="X108" s="24">
        <f t="shared" ca="1" si="35"/>
        <v>65</v>
      </c>
      <c r="Y108" s="24" t="s">
        <v>640</v>
      </c>
      <c r="Z108" s="25">
        <v>42073</v>
      </c>
      <c r="AA108" s="25">
        <v>42335</v>
      </c>
      <c r="AF108" s="24" t="str">
        <f>IF(S108="","",S108&amp;T108)</f>
        <v/>
      </c>
      <c r="AW108" s="24" t="str">
        <f>IF(U108="","",U108&amp;V108)</f>
        <v/>
      </c>
      <c r="AZ108" s="24" t="s">
        <v>686</v>
      </c>
      <c r="BA108" s="24" t="s">
        <v>687</v>
      </c>
      <c r="BB108" s="36">
        <v>1892</v>
      </c>
      <c r="BC108" s="25">
        <v>42073</v>
      </c>
      <c r="BD108" s="36">
        <v>1955</v>
      </c>
      <c r="BE108" s="25">
        <v>42335</v>
      </c>
    </row>
    <row r="109" spans="1:57" x14ac:dyDescent="0.25">
      <c r="A109" s="24" t="s">
        <v>507</v>
      </c>
      <c r="B109" s="24" t="s">
        <v>91</v>
      </c>
      <c r="C109" s="36">
        <v>1903</v>
      </c>
      <c r="D109" s="38">
        <v>41838</v>
      </c>
      <c r="E109" s="36">
        <f t="shared" si="18"/>
        <v>117</v>
      </c>
      <c r="F109" s="36">
        <f t="shared" si="19"/>
        <v>0</v>
      </c>
      <c r="G109" s="36">
        <f t="shared" si="20"/>
        <v>0</v>
      </c>
      <c r="H109" s="36">
        <f t="shared" si="21"/>
        <v>0</v>
      </c>
      <c r="I109" s="36">
        <f t="shared" si="22"/>
        <v>0</v>
      </c>
      <c r="J109" s="37" t="str">
        <f t="shared" si="23"/>
        <v>nincs</v>
      </c>
      <c r="K109" s="36">
        <v>1985</v>
      </c>
      <c r="L109" s="38">
        <v>41754</v>
      </c>
      <c r="M109" s="36">
        <f t="shared" si="24"/>
        <v>35</v>
      </c>
      <c r="N109" s="36">
        <f t="shared" si="25"/>
        <v>0</v>
      </c>
      <c r="O109" s="36">
        <f t="shared" si="26"/>
        <v>0</v>
      </c>
      <c r="P109" s="36">
        <f t="shared" si="27"/>
        <v>0</v>
      </c>
      <c r="Q109" s="36">
        <f t="shared" si="28"/>
        <v>0</v>
      </c>
      <c r="R109" s="37" t="str">
        <f t="shared" si="29"/>
        <v>nincs</v>
      </c>
      <c r="S109" s="24" t="str">
        <f t="shared" si="30"/>
        <v/>
      </c>
      <c r="T109" s="24" t="str">
        <f t="shared" si="31"/>
        <v/>
      </c>
      <c r="U109" s="24" t="str">
        <f t="shared" si="32"/>
        <v/>
      </c>
      <c r="V109" s="24" t="str">
        <f t="shared" si="33"/>
        <v/>
      </c>
      <c r="W109" s="24">
        <f t="shared" ca="1" si="34"/>
        <v>117</v>
      </c>
      <c r="X109" s="24">
        <f t="shared" ca="1" si="35"/>
        <v>35</v>
      </c>
      <c r="Z109" s="38">
        <v>41838</v>
      </c>
      <c r="AA109" s="38">
        <v>41754</v>
      </c>
      <c r="AI109" s="24" t="str">
        <f>IF(U109="","",U109&amp;V109)</f>
        <v/>
      </c>
      <c r="AN109" s="24" t="str">
        <f>IF(S109="","",S109&amp;T109)</f>
        <v/>
      </c>
      <c r="AZ109" s="24" t="s">
        <v>507</v>
      </c>
      <c r="BA109" s="24" t="s">
        <v>91</v>
      </c>
      <c r="BB109" s="36">
        <v>1903</v>
      </c>
      <c r="BC109" s="38">
        <v>41838</v>
      </c>
      <c r="BD109" s="36">
        <v>1985</v>
      </c>
      <c r="BE109" s="38">
        <v>41754</v>
      </c>
    </row>
    <row r="110" spans="1:57" x14ac:dyDescent="0.25">
      <c r="A110" s="24" t="s">
        <v>508</v>
      </c>
      <c r="B110" s="24" t="s">
        <v>66</v>
      </c>
      <c r="C110" s="36">
        <v>1858</v>
      </c>
      <c r="D110" s="38">
        <v>41897</v>
      </c>
      <c r="E110" s="36">
        <f t="shared" si="18"/>
        <v>162</v>
      </c>
      <c r="F110" s="36">
        <f t="shared" si="19"/>
        <v>0</v>
      </c>
      <c r="G110" s="36">
        <f t="shared" si="20"/>
        <v>0</v>
      </c>
      <c r="H110" s="36">
        <f t="shared" si="21"/>
        <v>0</v>
      </c>
      <c r="I110" s="36">
        <f t="shared" si="22"/>
        <v>0</v>
      </c>
      <c r="J110" s="37" t="str">
        <f t="shared" si="23"/>
        <v>nincs</v>
      </c>
      <c r="K110" s="36">
        <v>1937</v>
      </c>
      <c r="L110" s="38">
        <v>41710</v>
      </c>
      <c r="M110" s="36">
        <f t="shared" si="24"/>
        <v>83</v>
      </c>
      <c r="N110" s="36">
        <f t="shared" si="25"/>
        <v>0</v>
      </c>
      <c r="O110" s="36">
        <f t="shared" si="26"/>
        <v>0</v>
      </c>
      <c r="P110" s="36">
        <f t="shared" si="27"/>
        <v>0</v>
      </c>
      <c r="Q110" s="36">
        <f t="shared" si="28"/>
        <v>0</v>
      </c>
      <c r="R110" s="37" t="str">
        <f t="shared" si="29"/>
        <v>nincs</v>
      </c>
      <c r="S110" s="24" t="str">
        <f t="shared" si="30"/>
        <v/>
      </c>
      <c r="T110" s="24" t="str">
        <f t="shared" si="31"/>
        <v/>
      </c>
      <c r="U110" s="24" t="str">
        <f t="shared" si="32"/>
        <v/>
      </c>
      <c r="V110" s="24" t="str">
        <f t="shared" si="33"/>
        <v/>
      </c>
      <c r="W110" s="24">
        <f t="shared" ca="1" si="34"/>
        <v>162</v>
      </c>
      <c r="X110" s="24">
        <f t="shared" ca="1" si="35"/>
        <v>83</v>
      </c>
      <c r="Z110" s="38">
        <v>41897</v>
      </c>
      <c r="AA110" s="38">
        <v>41710</v>
      </c>
      <c r="AG110" s="24" t="str">
        <f>IF(U110="","",U110&amp;V110)</f>
        <v/>
      </c>
      <c r="AR110" s="24" t="str">
        <f>IF(S110="","",S110&amp;T110)</f>
        <v/>
      </c>
      <c r="AZ110" s="24" t="s">
        <v>508</v>
      </c>
      <c r="BA110" s="24" t="s">
        <v>66</v>
      </c>
      <c r="BB110" s="36">
        <v>1858</v>
      </c>
      <c r="BC110" s="38">
        <v>41897</v>
      </c>
      <c r="BD110" s="36">
        <v>1937</v>
      </c>
      <c r="BE110" s="38">
        <v>41710</v>
      </c>
    </row>
    <row r="111" spans="1:57" x14ac:dyDescent="0.25">
      <c r="A111" s="24" t="s">
        <v>510</v>
      </c>
      <c r="B111" s="24" t="s">
        <v>70</v>
      </c>
      <c r="C111" s="36"/>
      <c r="D111" s="38"/>
      <c r="E111" s="36">
        <f t="shared" si="18"/>
        <v>2020</v>
      </c>
      <c r="F111" s="36">
        <f t="shared" si="19"/>
        <v>0</v>
      </c>
      <c r="G111" s="36">
        <f t="shared" si="20"/>
        <v>0</v>
      </c>
      <c r="H111" s="36">
        <f t="shared" si="21"/>
        <v>0</v>
      </c>
      <c r="I111" s="36">
        <f t="shared" si="22"/>
        <v>1</v>
      </c>
      <c r="J111" s="37">
        <f t="shared" si="23"/>
        <v>2020</v>
      </c>
      <c r="K111" s="36">
        <v>1778</v>
      </c>
      <c r="L111" s="38">
        <v>41937</v>
      </c>
      <c r="M111" s="36">
        <f t="shared" si="24"/>
        <v>242</v>
      </c>
      <c r="N111" s="36">
        <f t="shared" si="25"/>
        <v>0</v>
      </c>
      <c r="O111" s="36">
        <f t="shared" si="26"/>
        <v>0</v>
      </c>
      <c r="P111" s="36">
        <f t="shared" si="27"/>
        <v>0</v>
      </c>
      <c r="Q111" s="36">
        <f t="shared" si="28"/>
        <v>0</v>
      </c>
      <c r="R111" s="37" t="str">
        <f t="shared" si="29"/>
        <v>nincs</v>
      </c>
      <c r="S111" s="24" t="str">
        <f t="shared" si="30"/>
        <v>Istvánffy Benedek</v>
      </c>
      <c r="T111" s="24" t="str">
        <f t="shared" si="31"/>
        <v xml:space="preserve"> (2020); </v>
      </c>
      <c r="U111" s="24" t="str">
        <f t="shared" si="32"/>
        <v/>
      </c>
      <c r="V111" s="24" t="str">
        <f t="shared" si="33"/>
        <v/>
      </c>
      <c r="W111" s="24">
        <f t="shared" ca="1" si="34"/>
        <v>2020</v>
      </c>
      <c r="X111" s="24">
        <f t="shared" ca="1" si="35"/>
        <v>242</v>
      </c>
      <c r="Z111" s="38"/>
      <c r="AA111" s="38">
        <v>41937</v>
      </c>
      <c r="AU111" s="24" t="str">
        <f>IF(U111="","",U111&amp;V111)</f>
        <v/>
      </c>
      <c r="AZ111" s="24" t="s">
        <v>510</v>
      </c>
      <c r="BA111" s="24" t="s">
        <v>70</v>
      </c>
      <c r="BB111" s="36"/>
      <c r="BC111" s="38"/>
      <c r="BD111" s="36">
        <v>1778</v>
      </c>
      <c r="BE111" s="38">
        <v>41937</v>
      </c>
    </row>
    <row r="112" spans="1:57" x14ac:dyDescent="0.25">
      <c r="A112" s="24" t="s">
        <v>473</v>
      </c>
      <c r="B112" s="24" t="s">
        <v>28</v>
      </c>
      <c r="C112" s="36">
        <v>1874</v>
      </c>
      <c r="D112" s="38">
        <v>41932</v>
      </c>
      <c r="E112" s="36">
        <f t="shared" si="18"/>
        <v>146</v>
      </c>
      <c r="F112" s="36">
        <f t="shared" si="19"/>
        <v>0</v>
      </c>
      <c r="G112" s="36">
        <f t="shared" si="20"/>
        <v>0</v>
      </c>
      <c r="H112" s="36">
        <f t="shared" si="21"/>
        <v>0</v>
      </c>
      <c r="I112" s="36">
        <f t="shared" si="22"/>
        <v>0</v>
      </c>
      <c r="J112" s="37" t="str">
        <f t="shared" si="23"/>
        <v>nincs</v>
      </c>
      <c r="K112" s="36">
        <v>1954</v>
      </c>
      <c r="L112" s="38">
        <v>41778</v>
      </c>
      <c r="M112" s="36">
        <f t="shared" si="24"/>
        <v>66</v>
      </c>
      <c r="N112" s="36">
        <f t="shared" si="25"/>
        <v>0</v>
      </c>
      <c r="O112" s="36">
        <f t="shared" si="26"/>
        <v>0</v>
      </c>
      <c r="P112" s="36">
        <f t="shared" si="27"/>
        <v>0</v>
      </c>
      <c r="Q112" s="36">
        <f t="shared" si="28"/>
        <v>0</v>
      </c>
      <c r="R112" s="37" t="str">
        <f t="shared" si="29"/>
        <v>nincs</v>
      </c>
      <c r="S112" s="24" t="str">
        <f t="shared" si="30"/>
        <v/>
      </c>
      <c r="T112" s="24" t="str">
        <f t="shared" si="31"/>
        <v/>
      </c>
      <c r="U112" s="24" t="str">
        <f t="shared" si="32"/>
        <v/>
      </c>
      <c r="V112" s="24" t="str">
        <f t="shared" si="33"/>
        <v/>
      </c>
      <c r="W112" s="24">
        <f t="shared" ca="1" si="34"/>
        <v>146</v>
      </c>
      <c r="X112" s="24">
        <f t="shared" ca="1" si="35"/>
        <v>66</v>
      </c>
      <c r="Y112" s="24" t="s">
        <v>640</v>
      </c>
      <c r="Z112" s="38">
        <v>41932</v>
      </c>
      <c r="AA112" s="38">
        <v>41778</v>
      </c>
      <c r="AK112" s="24" t="str">
        <f>IF(U112="","",U112&amp;V112)</f>
        <v/>
      </c>
      <c r="AT112" s="24" t="str">
        <f>IF(S112="","",S112&amp;T112)</f>
        <v/>
      </c>
      <c r="AZ112" s="24" t="s">
        <v>473</v>
      </c>
      <c r="BA112" s="24" t="s">
        <v>28</v>
      </c>
      <c r="BB112" s="36">
        <v>1874</v>
      </c>
      <c r="BC112" s="38">
        <v>41932</v>
      </c>
      <c r="BD112" s="36">
        <v>1954</v>
      </c>
      <c r="BE112" s="38">
        <v>41778</v>
      </c>
    </row>
    <row r="113" spans="1:57" x14ac:dyDescent="0.25">
      <c r="A113" s="24" t="s">
        <v>689</v>
      </c>
      <c r="B113" s="24" t="s">
        <v>688</v>
      </c>
      <c r="C113" s="36">
        <v>1854</v>
      </c>
      <c r="D113" s="38">
        <v>41823</v>
      </c>
      <c r="E113" s="36">
        <f t="shared" si="18"/>
        <v>166</v>
      </c>
      <c r="F113" s="36">
        <f t="shared" si="19"/>
        <v>0</v>
      </c>
      <c r="G113" s="36">
        <f t="shared" si="20"/>
        <v>0</v>
      </c>
      <c r="H113" s="36">
        <f t="shared" si="21"/>
        <v>0</v>
      </c>
      <c r="I113" s="36">
        <f t="shared" si="22"/>
        <v>0</v>
      </c>
      <c r="J113" s="37" t="str">
        <f t="shared" si="23"/>
        <v>nincs</v>
      </c>
      <c r="K113" s="36">
        <v>1928</v>
      </c>
      <c r="L113" s="38">
        <v>41863</v>
      </c>
      <c r="M113" s="36">
        <f t="shared" si="24"/>
        <v>92</v>
      </c>
      <c r="N113" s="36">
        <f t="shared" si="25"/>
        <v>0</v>
      </c>
      <c r="O113" s="36">
        <f t="shared" si="26"/>
        <v>0</v>
      </c>
      <c r="P113" s="36">
        <f t="shared" si="27"/>
        <v>0</v>
      </c>
      <c r="Q113" s="36">
        <f t="shared" si="28"/>
        <v>0</v>
      </c>
      <c r="R113" s="37" t="str">
        <f t="shared" si="29"/>
        <v>nincs</v>
      </c>
      <c r="S113" s="24" t="str">
        <f t="shared" si="30"/>
        <v/>
      </c>
      <c r="T113" s="24" t="str">
        <f t="shared" si="31"/>
        <v/>
      </c>
      <c r="U113" s="24" t="str">
        <f t="shared" si="32"/>
        <v/>
      </c>
      <c r="V113" s="24" t="str">
        <f t="shared" si="33"/>
        <v/>
      </c>
      <c r="W113" s="24">
        <f t="shared" ca="1" si="34"/>
        <v>166</v>
      </c>
      <c r="X113" s="24">
        <f t="shared" ca="1" si="35"/>
        <v>92</v>
      </c>
      <c r="Y113" s="24" t="s">
        <v>640</v>
      </c>
      <c r="Z113" s="38">
        <v>41823</v>
      </c>
      <c r="AA113" s="38">
        <v>41863</v>
      </c>
      <c r="AN113" s="24" t="str">
        <f>IF(S113="","",S113&amp;T113)</f>
        <v/>
      </c>
      <c r="AQ113" s="24" t="str">
        <f>IF(U113="","",U113&amp;V113)</f>
        <v/>
      </c>
      <c r="AZ113" s="24" t="s">
        <v>689</v>
      </c>
      <c r="BA113" s="24" t="s">
        <v>688</v>
      </c>
      <c r="BB113" s="36">
        <v>1854</v>
      </c>
      <c r="BC113" s="38">
        <v>41823</v>
      </c>
      <c r="BD113" s="36">
        <v>1928</v>
      </c>
      <c r="BE113" s="38">
        <v>41863</v>
      </c>
    </row>
    <row r="114" spans="1:57" x14ac:dyDescent="0.25">
      <c r="A114" s="24" t="s">
        <v>512</v>
      </c>
      <c r="B114" s="24" t="s">
        <v>65</v>
      </c>
      <c r="C114" s="36">
        <v>1920</v>
      </c>
      <c r="D114" s="38">
        <v>41669</v>
      </c>
      <c r="E114" s="36">
        <f t="shared" si="18"/>
        <v>100</v>
      </c>
      <c r="F114" s="36">
        <f t="shared" si="19"/>
        <v>1</v>
      </c>
      <c r="G114" s="36">
        <f t="shared" si="20"/>
        <v>1</v>
      </c>
      <c r="H114" s="36">
        <f t="shared" si="21"/>
        <v>1</v>
      </c>
      <c r="I114" s="36">
        <f t="shared" si="22"/>
        <v>1</v>
      </c>
      <c r="J114" s="37">
        <f t="shared" si="23"/>
        <v>100</v>
      </c>
      <c r="K114" s="36">
        <v>1966</v>
      </c>
      <c r="L114" s="38">
        <v>41849</v>
      </c>
      <c r="M114" s="36">
        <f t="shared" si="24"/>
        <v>54</v>
      </c>
      <c r="N114" s="36">
        <f t="shared" si="25"/>
        <v>0</v>
      </c>
      <c r="O114" s="36">
        <f t="shared" si="26"/>
        <v>0</v>
      </c>
      <c r="P114" s="36">
        <f t="shared" si="27"/>
        <v>0</v>
      </c>
      <c r="Q114" s="36">
        <f t="shared" si="28"/>
        <v>0</v>
      </c>
      <c r="R114" s="37" t="str">
        <f t="shared" si="29"/>
        <v>nincs</v>
      </c>
      <c r="S114" s="24" t="str">
        <f t="shared" si="30"/>
        <v>Járdányi Pál</v>
      </c>
      <c r="T114" s="24" t="str">
        <f t="shared" si="31"/>
        <v xml:space="preserve"> (100); </v>
      </c>
      <c r="U114" s="24" t="str">
        <f t="shared" si="32"/>
        <v/>
      </c>
      <c r="V114" s="24" t="str">
        <f t="shared" si="33"/>
        <v/>
      </c>
      <c r="W114" s="24">
        <f t="shared" ca="1" si="34"/>
        <v>100</v>
      </c>
      <c r="X114" s="24">
        <f t="shared" ca="1" si="35"/>
        <v>54</v>
      </c>
      <c r="Z114" s="38">
        <v>41669</v>
      </c>
      <c r="AA114" s="38">
        <v>41849</v>
      </c>
      <c r="AB114" s="24" t="str">
        <f>IF(S114="","",S114&amp;T114)</f>
        <v xml:space="preserve">Járdányi Pál (100); </v>
      </c>
      <c r="AO114" s="24" t="str">
        <f>IF(U114="","",U114&amp;V114)</f>
        <v/>
      </c>
      <c r="AZ114" s="24" t="s">
        <v>512</v>
      </c>
      <c r="BA114" s="24" t="s">
        <v>65</v>
      </c>
      <c r="BB114" s="36">
        <v>1920</v>
      </c>
      <c r="BC114" s="38">
        <v>41669</v>
      </c>
      <c r="BD114" s="36">
        <v>1966</v>
      </c>
      <c r="BE114" s="38">
        <v>41849</v>
      </c>
    </row>
    <row r="115" spans="1:57" x14ac:dyDescent="0.25">
      <c r="A115" s="24" t="s">
        <v>516</v>
      </c>
      <c r="B115" s="24" t="s">
        <v>84</v>
      </c>
      <c r="C115" s="36">
        <v>1943</v>
      </c>
      <c r="D115" s="38">
        <v>41702</v>
      </c>
      <c r="E115" s="36">
        <f t="shared" si="18"/>
        <v>77</v>
      </c>
      <c r="F115" s="36">
        <f t="shared" si="19"/>
        <v>0</v>
      </c>
      <c r="G115" s="36">
        <f t="shared" si="20"/>
        <v>0</v>
      </c>
      <c r="H115" s="36">
        <f t="shared" si="21"/>
        <v>0</v>
      </c>
      <c r="I115" s="36">
        <f t="shared" si="22"/>
        <v>0</v>
      </c>
      <c r="J115" s="37" t="str">
        <f t="shared" si="23"/>
        <v>nincs</v>
      </c>
      <c r="K115" s="36"/>
      <c r="L115" s="38"/>
      <c r="M115" s="36">
        <f t="shared" si="24"/>
        <v>2020</v>
      </c>
      <c r="N115" s="36">
        <f t="shared" si="25"/>
        <v>0</v>
      </c>
      <c r="O115" s="36">
        <f t="shared" si="26"/>
        <v>0</v>
      </c>
      <c r="P115" s="36">
        <f t="shared" si="27"/>
        <v>0</v>
      </c>
      <c r="Q115" s="36">
        <f t="shared" si="28"/>
        <v>1</v>
      </c>
      <c r="R115" s="37">
        <f t="shared" si="29"/>
        <v>2020</v>
      </c>
      <c r="S115" s="24" t="str">
        <f t="shared" si="30"/>
        <v/>
      </c>
      <c r="T115" s="24" t="str">
        <f t="shared" si="31"/>
        <v/>
      </c>
      <c r="U115" s="24" t="str">
        <f t="shared" si="32"/>
        <v/>
      </c>
      <c r="V115" s="24" t="str">
        <f t="shared" si="33"/>
        <v/>
      </c>
      <c r="W115" s="24">
        <f t="shared" ca="1" si="34"/>
        <v>77</v>
      </c>
      <c r="X115" s="24" t="str">
        <f t="shared" ca="1" si="35"/>
        <v>(Ma élő!)</v>
      </c>
      <c r="Z115" s="38">
        <v>41702</v>
      </c>
      <c r="AA115" s="38"/>
      <c r="AF115" s="24" t="str">
        <f>IF(S115="","",S115&amp;T115)</f>
        <v/>
      </c>
      <c r="AZ115" s="24" t="s">
        <v>516</v>
      </c>
      <c r="BA115" s="24" t="s">
        <v>84</v>
      </c>
      <c r="BB115" s="36">
        <v>1943</v>
      </c>
      <c r="BC115" s="38">
        <v>41702</v>
      </c>
      <c r="BD115" s="36"/>
      <c r="BE115" s="38"/>
    </row>
    <row r="116" spans="1:57" x14ac:dyDescent="0.25">
      <c r="A116" s="24" t="s">
        <v>690</v>
      </c>
      <c r="B116" s="24" t="s">
        <v>691</v>
      </c>
      <c r="C116" s="36"/>
      <c r="E116" s="36">
        <f t="shared" si="18"/>
        <v>2020</v>
      </c>
      <c r="F116" s="36">
        <f t="shared" si="19"/>
        <v>0</v>
      </c>
      <c r="G116" s="36">
        <f t="shared" si="20"/>
        <v>0</v>
      </c>
      <c r="H116" s="36">
        <f t="shared" si="21"/>
        <v>0</v>
      </c>
      <c r="I116" s="36">
        <f t="shared" si="22"/>
        <v>1</v>
      </c>
      <c r="J116" s="37">
        <f t="shared" si="23"/>
        <v>2020</v>
      </c>
      <c r="K116" s="36">
        <v>1521</v>
      </c>
      <c r="L116" s="25">
        <v>42243</v>
      </c>
      <c r="M116" s="36">
        <f t="shared" si="24"/>
        <v>499</v>
      </c>
      <c r="N116" s="36">
        <f t="shared" si="25"/>
        <v>0</v>
      </c>
      <c r="O116" s="36">
        <f t="shared" si="26"/>
        <v>0</v>
      </c>
      <c r="P116" s="36">
        <f t="shared" si="27"/>
        <v>0</v>
      </c>
      <c r="Q116" s="36">
        <f t="shared" si="28"/>
        <v>0</v>
      </c>
      <c r="R116" s="37" t="str">
        <f t="shared" si="29"/>
        <v>nincs</v>
      </c>
      <c r="S116" s="24" t="str">
        <f t="shared" si="30"/>
        <v>Josquin Desprez</v>
      </c>
      <c r="T116" s="24" t="str">
        <f t="shared" si="31"/>
        <v xml:space="preserve"> (2020); </v>
      </c>
      <c r="U116" s="24" t="str">
        <f t="shared" si="32"/>
        <v/>
      </c>
      <c r="V116" s="24" t="str">
        <f t="shared" si="33"/>
        <v/>
      </c>
      <c r="W116" s="24">
        <f t="shared" ca="1" si="34"/>
        <v>2020</v>
      </c>
      <c r="X116" s="24">
        <f t="shared" ca="1" si="35"/>
        <v>499</v>
      </c>
      <c r="Y116" s="24" t="s">
        <v>640</v>
      </c>
      <c r="AA116" s="25">
        <v>42243</v>
      </c>
      <c r="AQ116" s="24" t="str">
        <f>IF(U116="","",U116&amp;V116)</f>
        <v/>
      </c>
      <c r="AZ116" s="24" t="s">
        <v>690</v>
      </c>
      <c r="BA116" s="24" t="s">
        <v>691</v>
      </c>
      <c r="BB116" s="36"/>
      <c r="BD116" s="36">
        <v>1521</v>
      </c>
      <c r="BE116" s="25">
        <v>42243</v>
      </c>
    </row>
    <row r="117" spans="1:57" x14ac:dyDescent="0.25">
      <c r="A117" s="24" t="s">
        <v>521</v>
      </c>
      <c r="B117" s="24" t="s">
        <v>90</v>
      </c>
      <c r="C117" s="36">
        <v>1903</v>
      </c>
      <c r="D117" s="38">
        <v>41888</v>
      </c>
      <c r="E117" s="36">
        <f t="shared" si="18"/>
        <v>117</v>
      </c>
      <c r="F117" s="36">
        <f t="shared" si="19"/>
        <v>0</v>
      </c>
      <c r="G117" s="36">
        <f t="shared" si="20"/>
        <v>0</v>
      </c>
      <c r="H117" s="36">
        <f t="shared" si="21"/>
        <v>0</v>
      </c>
      <c r="I117" s="36">
        <f t="shared" si="22"/>
        <v>0</v>
      </c>
      <c r="J117" s="37" t="str">
        <f t="shared" si="23"/>
        <v>nincs</v>
      </c>
      <c r="K117" s="36">
        <v>1983</v>
      </c>
      <c r="L117" s="38">
        <v>41728</v>
      </c>
      <c r="M117" s="36">
        <f t="shared" si="24"/>
        <v>37</v>
      </c>
      <c r="N117" s="36">
        <f t="shared" si="25"/>
        <v>0</v>
      </c>
      <c r="O117" s="36">
        <f t="shared" si="26"/>
        <v>0</v>
      </c>
      <c r="P117" s="36">
        <f t="shared" si="27"/>
        <v>0</v>
      </c>
      <c r="Q117" s="36">
        <f t="shared" si="28"/>
        <v>0</v>
      </c>
      <c r="R117" s="37" t="str">
        <f t="shared" si="29"/>
        <v>nincs</v>
      </c>
      <c r="S117" s="24" t="str">
        <f t="shared" si="30"/>
        <v/>
      </c>
      <c r="T117" s="24" t="str">
        <f t="shared" si="31"/>
        <v/>
      </c>
      <c r="U117" s="24" t="str">
        <f t="shared" si="32"/>
        <v/>
      </c>
      <c r="V117" s="24" t="str">
        <f t="shared" si="33"/>
        <v/>
      </c>
      <c r="W117" s="24">
        <f t="shared" ca="1" si="34"/>
        <v>117</v>
      </c>
      <c r="X117" s="24">
        <f t="shared" ca="1" si="35"/>
        <v>37</v>
      </c>
      <c r="Z117" s="38">
        <v>41888</v>
      </c>
      <c r="AA117" s="38">
        <v>41728</v>
      </c>
      <c r="AG117" s="24" t="str">
        <f>IF(U117="","",U117&amp;V117)</f>
        <v/>
      </c>
      <c r="AR117" s="24" t="str">
        <f>IF(S117="","",S117&amp;T117)</f>
        <v/>
      </c>
      <c r="AZ117" s="24" t="s">
        <v>521</v>
      </c>
      <c r="BA117" s="24" t="s">
        <v>90</v>
      </c>
      <c r="BB117" s="36">
        <v>1903</v>
      </c>
      <c r="BC117" s="38">
        <v>41888</v>
      </c>
      <c r="BD117" s="36">
        <v>1983</v>
      </c>
      <c r="BE117" s="38">
        <v>41728</v>
      </c>
    </row>
    <row r="118" spans="1:57" x14ac:dyDescent="0.25">
      <c r="A118" s="24" t="s">
        <v>537</v>
      </c>
      <c r="B118" s="24" t="s">
        <v>29</v>
      </c>
      <c r="C118" s="36">
        <v>1931</v>
      </c>
      <c r="D118" s="38">
        <v>41997</v>
      </c>
      <c r="E118" s="36">
        <f t="shared" si="18"/>
        <v>89</v>
      </c>
      <c r="F118" s="36">
        <f t="shared" si="19"/>
        <v>0</v>
      </c>
      <c r="G118" s="36">
        <f t="shared" si="20"/>
        <v>0</v>
      </c>
      <c r="H118" s="36">
        <f t="shared" si="21"/>
        <v>0</v>
      </c>
      <c r="I118" s="36">
        <f t="shared" si="22"/>
        <v>0</v>
      </c>
      <c r="J118" s="37" t="str">
        <f t="shared" si="23"/>
        <v>nincs</v>
      </c>
      <c r="K118" s="36">
        <v>2008</v>
      </c>
      <c r="L118" s="38">
        <v>41900</v>
      </c>
      <c r="M118" s="36">
        <f t="shared" si="24"/>
        <v>12</v>
      </c>
      <c r="N118" s="36">
        <f t="shared" si="25"/>
        <v>0</v>
      </c>
      <c r="O118" s="36">
        <f t="shared" si="26"/>
        <v>0</v>
      </c>
      <c r="P118" s="36">
        <f t="shared" si="27"/>
        <v>0</v>
      </c>
      <c r="Q118" s="36">
        <f t="shared" si="28"/>
        <v>0</v>
      </c>
      <c r="R118" s="37" t="str">
        <f t="shared" si="29"/>
        <v>nincs</v>
      </c>
      <c r="S118" s="24" t="str">
        <f t="shared" si="30"/>
        <v/>
      </c>
      <c r="T118" s="24" t="str">
        <f t="shared" si="31"/>
        <v/>
      </c>
      <c r="U118" s="24" t="str">
        <f t="shared" si="32"/>
        <v/>
      </c>
      <c r="V118" s="24" t="str">
        <f t="shared" si="33"/>
        <v/>
      </c>
      <c r="W118" s="24">
        <f t="shared" ca="1" si="34"/>
        <v>89</v>
      </c>
      <c r="X118" s="24">
        <f t="shared" ca="1" si="35"/>
        <v>12</v>
      </c>
      <c r="Z118" s="38">
        <v>41997</v>
      </c>
      <c r="AA118" s="38">
        <v>41900</v>
      </c>
      <c r="AS118" s="24" t="str">
        <f>IF(U118="","",U118&amp;V118)</f>
        <v/>
      </c>
      <c r="AX118" s="24" t="str">
        <f>IF(S118="","",S118&amp;T118)</f>
        <v/>
      </c>
      <c r="AZ118" s="24" t="s">
        <v>537</v>
      </c>
      <c r="BA118" s="24" t="s">
        <v>29</v>
      </c>
      <c r="BB118" s="36">
        <v>1931</v>
      </c>
      <c r="BC118" s="38">
        <v>41997</v>
      </c>
      <c r="BD118" s="36">
        <v>2008</v>
      </c>
      <c r="BE118" s="38">
        <v>41900</v>
      </c>
    </row>
    <row r="119" spans="1:57" x14ac:dyDescent="0.25">
      <c r="A119" s="24" t="s">
        <v>524</v>
      </c>
      <c r="B119" s="24" t="s">
        <v>78</v>
      </c>
      <c r="C119" s="36">
        <v>1933</v>
      </c>
      <c r="D119" s="38">
        <v>41994</v>
      </c>
      <c r="E119" s="36">
        <f t="shared" si="18"/>
        <v>87</v>
      </c>
      <c r="F119" s="36">
        <f t="shared" si="19"/>
        <v>0</v>
      </c>
      <c r="G119" s="36">
        <f t="shared" si="20"/>
        <v>0</v>
      </c>
      <c r="H119" s="36">
        <f t="shared" si="21"/>
        <v>0</v>
      </c>
      <c r="I119" s="36">
        <f t="shared" si="22"/>
        <v>0</v>
      </c>
      <c r="J119" s="37" t="str">
        <f t="shared" si="23"/>
        <v>nincs</v>
      </c>
      <c r="K119" s="36"/>
      <c r="L119" s="38"/>
      <c r="M119" s="36">
        <f t="shared" si="24"/>
        <v>2020</v>
      </c>
      <c r="N119" s="36">
        <f t="shared" si="25"/>
        <v>0</v>
      </c>
      <c r="O119" s="36">
        <f t="shared" si="26"/>
        <v>0</v>
      </c>
      <c r="P119" s="36">
        <f t="shared" si="27"/>
        <v>0</v>
      </c>
      <c r="Q119" s="36">
        <f t="shared" si="28"/>
        <v>1</v>
      </c>
      <c r="R119" s="37">
        <f t="shared" si="29"/>
        <v>2020</v>
      </c>
      <c r="S119" s="24" t="str">
        <f t="shared" si="30"/>
        <v/>
      </c>
      <c r="T119" s="24" t="str">
        <f t="shared" si="31"/>
        <v/>
      </c>
      <c r="U119" s="24" t="str">
        <f t="shared" si="32"/>
        <v/>
      </c>
      <c r="V119" s="24" t="str">
        <f t="shared" si="33"/>
        <v/>
      </c>
      <c r="W119" s="24">
        <f t="shared" ca="1" si="34"/>
        <v>87</v>
      </c>
      <c r="X119" s="24" t="str">
        <f t="shared" ca="1" si="35"/>
        <v>(Ma élő!)</v>
      </c>
      <c r="Z119" s="38">
        <v>41994</v>
      </c>
      <c r="AA119" s="38"/>
      <c r="AX119" s="24" t="str">
        <f>IF(S119="","",S119&amp;T119)</f>
        <v/>
      </c>
      <c r="AZ119" s="24" t="s">
        <v>524</v>
      </c>
      <c r="BA119" s="24" t="s">
        <v>78</v>
      </c>
      <c r="BB119" s="36">
        <v>1933</v>
      </c>
      <c r="BC119" s="38">
        <v>41994</v>
      </c>
      <c r="BD119" s="36"/>
      <c r="BE119" s="38"/>
    </row>
    <row r="120" spans="1:57" x14ac:dyDescent="0.25">
      <c r="A120" s="24" t="s">
        <v>692</v>
      </c>
      <c r="B120" s="24" t="s">
        <v>693</v>
      </c>
      <c r="C120" s="36">
        <v>1882</v>
      </c>
      <c r="D120" s="25">
        <v>42354</v>
      </c>
      <c r="E120" s="36">
        <f t="shared" si="18"/>
        <v>138</v>
      </c>
      <c r="F120" s="36">
        <f t="shared" si="19"/>
        <v>0</v>
      </c>
      <c r="G120" s="36">
        <f t="shared" si="20"/>
        <v>0</v>
      </c>
      <c r="H120" s="36">
        <f t="shared" si="21"/>
        <v>0</v>
      </c>
      <c r="I120" s="36">
        <f t="shared" si="22"/>
        <v>0</v>
      </c>
      <c r="J120" s="37" t="str">
        <f t="shared" si="23"/>
        <v>nincs</v>
      </c>
      <c r="K120" s="36">
        <v>1967</v>
      </c>
      <c r="L120" s="25">
        <v>42069</v>
      </c>
      <c r="M120" s="36">
        <f t="shared" si="24"/>
        <v>53</v>
      </c>
      <c r="N120" s="36">
        <f t="shared" si="25"/>
        <v>0</v>
      </c>
      <c r="O120" s="36">
        <f t="shared" si="26"/>
        <v>0</v>
      </c>
      <c r="P120" s="36">
        <f t="shared" si="27"/>
        <v>0</v>
      </c>
      <c r="Q120" s="36">
        <f t="shared" si="28"/>
        <v>0</v>
      </c>
      <c r="R120" s="37" t="str">
        <f t="shared" si="29"/>
        <v>nincs</v>
      </c>
      <c r="S120" s="24" t="str">
        <f t="shared" si="30"/>
        <v/>
      </c>
      <c r="T120" s="24" t="str">
        <f t="shared" si="31"/>
        <v/>
      </c>
      <c r="U120" s="24" t="str">
        <f t="shared" si="32"/>
        <v/>
      </c>
      <c r="V120" s="24" t="str">
        <f t="shared" si="33"/>
        <v/>
      </c>
      <c r="W120" s="24">
        <f t="shared" ca="1" si="34"/>
        <v>138</v>
      </c>
      <c r="X120" s="24">
        <f t="shared" ca="1" si="35"/>
        <v>53</v>
      </c>
      <c r="Y120" s="24" t="s">
        <v>640</v>
      </c>
      <c r="Z120" s="25">
        <v>42354</v>
      </c>
      <c r="AA120" s="25">
        <v>42069</v>
      </c>
      <c r="AG120" s="24" t="str">
        <f>IF(U120="","",U120&amp;V120)</f>
        <v/>
      </c>
      <c r="AX120" s="24" t="str">
        <f>IF(S120="","",S120&amp;T120)</f>
        <v/>
      </c>
      <c r="AZ120" s="24" t="s">
        <v>692</v>
      </c>
      <c r="BA120" s="24" t="s">
        <v>693</v>
      </c>
      <c r="BB120" s="36">
        <v>1882</v>
      </c>
      <c r="BC120" s="25">
        <v>42354</v>
      </c>
      <c r="BD120" s="36">
        <v>1967</v>
      </c>
      <c r="BE120" s="25">
        <v>42069</v>
      </c>
    </row>
    <row r="121" spans="1:57" x14ac:dyDescent="0.25">
      <c r="A121" s="24" t="s">
        <v>525</v>
      </c>
      <c r="B121" s="24" t="s">
        <v>67</v>
      </c>
      <c r="C121" s="36">
        <v>1897</v>
      </c>
      <c r="D121" s="38">
        <v>41753</v>
      </c>
      <c r="E121" s="36">
        <f t="shared" si="18"/>
        <v>123</v>
      </c>
      <c r="F121" s="36">
        <f t="shared" si="19"/>
        <v>0</v>
      </c>
      <c r="G121" s="36">
        <f t="shared" si="20"/>
        <v>0</v>
      </c>
      <c r="H121" s="36">
        <f t="shared" si="21"/>
        <v>0</v>
      </c>
      <c r="I121" s="36">
        <f t="shared" si="22"/>
        <v>0</v>
      </c>
      <c r="J121" s="37" t="str">
        <f t="shared" si="23"/>
        <v>nincs</v>
      </c>
      <c r="K121" s="36">
        <v>1984</v>
      </c>
      <c r="L121" s="38">
        <v>41867</v>
      </c>
      <c r="M121" s="36">
        <f t="shared" si="24"/>
        <v>36</v>
      </c>
      <c r="N121" s="36">
        <f t="shared" si="25"/>
        <v>0</v>
      </c>
      <c r="O121" s="36">
        <f t="shared" si="26"/>
        <v>0</v>
      </c>
      <c r="P121" s="36">
        <f t="shared" si="27"/>
        <v>0</v>
      </c>
      <c r="Q121" s="36">
        <f t="shared" si="28"/>
        <v>0</v>
      </c>
      <c r="R121" s="37" t="str">
        <f t="shared" si="29"/>
        <v>nincs</v>
      </c>
      <c r="S121" s="24" t="str">
        <f t="shared" si="30"/>
        <v/>
      </c>
      <c r="T121" s="24" t="str">
        <f t="shared" si="31"/>
        <v/>
      </c>
      <c r="U121" s="24" t="str">
        <f t="shared" si="32"/>
        <v/>
      </c>
      <c r="V121" s="24" t="str">
        <f t="shared" si="33"/>
        <v/>
      </c>
      <c r="W121" s="24">
        <f t="shared" ca="1" si="34"/>
        <v>123</v>
      </c>
      <c r="X121" s="24">
        <f t="shared" ca="1" si="35"/>
        <v>36</v>
      </c>
      <c r="Z121" s="38">
        <v>41753</v>
      </c>
      <c r="AA121" s="38">
        <v>41867</v>
      </c>
      <c r="AH121" s="24" t="str">
        <f>IF(S121="","",S121&amp;T121)</f>
        <v/>
      </c>
      <c r="AQ121" s="24" t="str">
        <f>IF(U121="","",U121&amp;V121)</f>
        <v/>
      </c>
      <c r="AZ121" s="24" t="s">
        <v>525</v>
      </c>
      <c r="BA121" s="24" t="s">
        <v>67</v>
      </c>
      <c r="BB121" s="36">
        <v>1897</v>
      </c>
      <c r="BC121" s="38">
        <v>41753</v>
      </c>
      <c r="BD121" s="36">
        <v>1984</v>
      </c>
      <c r="BE121" s="38">
        <v>41867</v>
      </c>
    </row>
    <row r="122" spans="1:57" x14ac:dyDescent="0.25">
      <c r="A122" s="24" t="s">
        <v>694</v>
      </c>
      <c r="B122" s="24" t="s">
        <v>695</v>
      </c>
      <c r="C122" s="36">
        <v>1660</v>
      </c>
      <c r="D122" s="25">
        <v>42100</v>
      </c>
      <c r="E122" s="36">
        <f t="shared" si="18"/>
        <v>360</v>
      </c>
      <c r="F122" s="36">
        <f t="shared" si="19"/>
        <v>0</v>
      </c>
      <c r="G122" s="36">
        <f t="shared" si="20"/>
        <v>0</v>
      </c>
      <c r="H122" s="36">
        <f t="shared" si="21"/>
        <v>0</v>
      </c>
      <c r="I122" s="36">
        <f t="shared" si="22"/>
        <v>1</v>
      </c>
      <c r="J122" s="37">
        <f t="shared" si="23"/>
        <v>360</v>
      </c>
      <c r="K122" s="36">
        <v>1722</v>
      </c>
      <c r="L122" s="25">
        <v>42160</v>
      </c>
      <c r="M122" s="36">
        <f t="shared" si="24"/>
        <v>298</v>
      </c>
      <c r="N122" s="36">
        <f t="shared" si="25"/>
        <v>0</v>
      </c>
      <c r="O122" s="36">
        <f t="shared" si="26"/>
        <v>0</v>
      </c>
      <c r="P122" s="36">
        <f t="shared" si="27"/>
        <v>0</v>
      </c>
      <c r="Q122" s="36">
        <f t="shared" si="28"/>
        <v>0</v>
      </c>
      <c r="R122" s="37" t="str">
        <f t="shared" si="29"/>
        <v>nincs</v>
      </c>
      <c r="S122" s="24" t="str">
        <f t="shared" si="30"/>
        <v>Johann Kuhnau</v>
      </c>
      <c r="T122" s="24" t="str">
        <f t="shared" si="31"/>
        <v xml:space="preserve"> (360); </v>
      </c>
      <c r="U122" s="24" t="str">
        <f t="shared" si="32"/>
        <v/>
      </c>
      <c r="V122" s="24" t="str">
        <f t="shared" si="33"/>
        <v/>
      </c>
      <c r="W122" s="24">
        <f t="shared" ca="1" si="34"/>
        <v>360</v>
      </c>
      <c r="X122" s="24">
        <f t="shared" ca="1" si="35"/>
        <v>298</v>
      </c>
      <c r="Y122" s="24" t="s">
        <v>640</v>
      </c>
      <c r="Z122" s="25">
        <v>42100</v>
      </c>
      <c r="AA122" s="25">
        <v>42160</v>
      </c>
      <c r="AH122" s="24" t="str">
        <f>IF(S122="","",S122&amp;T122)</f>
        <v xml:space="preserve">Johann Kuhnau (360); </v>
      </c>
      <c r="AM122" s="24" t="str">
        <f>IF(U122="","",U122&amp;V122)</f>
        <v/>
      </c>
      <c r="AZ122" s="24" t="s">
        <v>694</v>
      </c>
      <c r="BA122" s="24" t="s">
        <v>695</v>
      </c>
      <c r="BB122" s="36">
        <v>1660</v>
      </c>
      <c r="BC122" s="25">
        <v>42100</v>
      </c>
      <c r="BD122" s="36">
        <v>1722</v>
      </c>
      <c r="BE122" s="25">
        <v>42160</v>
      </c>
    </row>
    <row r="123" spans="1:57" x14ac:dyDescent="0.25">
      <c r="A123" s="24" t="s">
        <v>527</v>
      </c>
      <c r="B123" s="24" t="s">
        <v>68</v>
      </c>
      <c r="C123" s="36">
        <v>1926</v>
      </c>
      <c r="D123" s="38">
        <v>41689</v>
      </c>
      <c r="E123" s="36">
        <f t="shared" si="18"/>
        <v>94</v>
      </c>
      <c r="F123" s="36">
        <f t="shared" si="19"/>
        <v>0</v>
      </c>
      <c r="G123" s="36">
        <f t="shared" si="20"/>
        <v>0</v>
      </c>
      <c r="H123" s="36">
        <f t="shared" si="21"/>
        <v>0</v>
      </c>
      <c r="I123" s="36">
        <f t="shared" si="22"/>
        <v>0</v>
      </c>
      <c r="J123" s="37" t="str">
        <f t="shared" si="23"/>
        <v>nincs</v>
      </c>
      <c r="K123" s="36"/>
      <c r="L123" s="38"/>
      <c r="M123" s="36">
        <f t="shared" si="24"/>
        <v>2020</v>
      </c>
      <c r="N123" s="36">
        <f t="shared" si="25"/>
        <v>0</v>
      </c>
      <c r="O123" s="36">
        <f t="shared" si="26"/>
        <v>0</v>
      </c>
      <c r="P123" s="36">
        <f t="shared" si="27"/>
        <v>0</v>
      </c>
      <c r="Q123" s="36">
        <f t="shared" si="28"/>
        <v>1</v>
      </c>
      <c r="R123" s="37">
        <f t="shared" si="29"/>
        <v>2020</v>
      </c>
      <c r="S123" s="24" t="str">
        <f t="shared" si="30"/>
        <v/>
      </c>
      <c r="T123" s="24" t="str">
        <f t="shared" si="31"/>
        <v/>
      </c>
      <c r="U123" s="24" t="str">
        <f t="shared" si="32"/>
        <v/>
      </c>
      <c r="V123" s="24" t="str">
        <f t="shared" si="33"/>
        <v/>
      </c>
      <c r="W123" s="24">
        <f t="shared" ca="1" si="34"/>
        <v>94</v>
      </c>
      <c r="X123" s="24" t="str">
        <f t="shared" ca="1" si="35"/>
        <v>(Ma élő!)</v>
      </c>
      <c r="Y123" s="24" t="s">
        <v>640</v>
      </c>
      <c r="Z123" s="38">
        <v>41689</v>
      </c>
      <c r="AA123" s="38"/>
      <c r="AD123" s="24" t="str">
        <f>IF(S123="","",S123&amp;T123)</f>
        <v/>
      </c>
      <c r="AZ123" s="24" t="s">
        <v>527</v>
      </c>
      <c r="BA123" s="24" t="s">
        <v>68</v>
      </c>
      <c r="BB123" s="36">
        <v>1926</v>
      </c>
      <c r="BC123" s="38">
        <v>41689</v>
      </c>
      <c r="BD123" s="36"/>
      <c r="BE123" s="38"/>
    </row>
    <row r="124" spans="1:57" x14ac:dyDescent="0.25">
      <c r="A124" s="24" t="s">
        <v>696</v>
      </c>
      <c r="B124" s="24" t="s">
        <v>697</v>
      </c>
      <c r="C124" s="36">
        <v>1892</v>
      </c>
      <c r="D124" s="25">
        <v>42185</v>
      </c>
      <c r="E124" s="36">
        <f t="shared" si="18"/>
        <v>128</v>
      </c>
      <c r="F124" s="36">
        <f t="shared" si="19"/>
        <v>0</v>
      </c>
      <c r="G124" s="36">
        <f t="shared" si="20"/>
        <v>0</v>
      </c>
      <c r="H124" s="36">
        <f t="shared" si="21"/>
        <v>0</v>
      </c>
      <c r="I124" s="36">
        <f t="shared" si="22"/>
        <v>0</v>
      </c>
      <c r="J124" s="37" t="str">
        <f t="shared" si="23"/>
        <v>nincs</v>
      </c>
      <c r="K124" s="36">
        <v>1963</v>
      </c>
      <c r="L124" s="25">
        <v>42051</v>
      </c>
      <c r="M124" s="36">
        <f t="shared" si="24"/>
        <v>57</v>
      </c>
      <c r="N124" s="36">
        <f t="shared" si="25"/>
        <v>0</v>
      </c>
      <c r="O124" s="36">
        <f t="shared" si="26"/>
        <v>0</v>
      </c>
      <c r="P124" s="36">
        <f t="shared" si="27"/>
        <v>0</v>
      </c>
      <c r="Q124" s="36">
        <f t="shared" si="28"/>
        <v>0</v>
      </c>
      <c r="R124" s="37" t="str">
        <f t="shared" si="29"/>
        <v>nincs</v>
      </c>
      <c r="S124" s="24" t="str">
        <f t="shared" si="30"/>
        <v/>
      </c>
      <c r="T124" s="24" t="str">
        <f t="shared" si="31"/>
        <v/>
      </c>
      <c r="U124" s="24" t="str">
        <f t="shared" si="32"/>
        <v/>
      </c>
      <c r="V124" s="24" t="str">
        <f t="shared" si="33"/>
        <v/>
      </c>
      <c r="W124" s="24">
        <f t="shared" ca="1" si="34"/>
        <v>128</v>
      </c>
      <c r="X124" s="24">
        <f t="shared" ca="1" si="35"/>
        <v>57</v>
      </c>
      <c r="Y124" s="24" t="s">
        <v>640</v>
      </c>
      <c r="Z124" s="25">
        <v>42185</v>
      </c>
      <c r="AA124" s="25">
        <v>42051</v>
      </c>
      <c r="AE124" s="24" t="str">
        <f>IF(U124="","",U124&amp;V124)</f>
        <v/>
      </c>
      <c r="AL124" s="24" t="str">
        <f>IF(S124="","",S124&amp;T124)</f>
        <v/>
      </c>
      <c r="AZ124" s="24" t="s">
        <v>696</v>
      </c>
      <c r="BA124" s="24" t="s">
        <v>697</v>
      </c>
      <c r="BB124" s="36">
        <v>1892</v>
      </c>
      <c r="BC124" s="25">
        <v>42185</v>
      </c>
      <c r="BD124" s="36">
        <v>1963</v>
      </c>
      <c r="BE124" s="25">
        <v>42051</v>
      </c>
    </row>
    <row r="125" spans="1:57" x14ac:dyDescent="0.25">
      <c r="A125" s="24" t="s">
        <v>698</v>
      </c>
      <c r="B125" s="24" t="s">
        <v>699</v>
      </c>
      <c r="E125" s="36">
        <f t="shared" si="18"/>
        <v>2020</v>
      </c>
      <c r="F125" s="36">
        <f t="shared" si="19"/>
        <v>0</v>
      </c>
      <c r="G125" s="36">
        <f t="shared" si="20"/>
        <v>0</v>
      </c>
      <c r="H125" s="36">
        <f t="shared" si="21"/>
        <v>0</v>
      </c>
      <c r="I125" s="36">
        <f t="shared" si="22"/>
        <v>1</v>
      </c>
      <c r="J125" s="37">
        <f t="shared" si="23"/>
        <v>2020</v>
      </c>
      <c r="K125" s="36">
        <v>1397</v>
      </c>
      <c r="L125" s="25">
        <v>42249</v>
      </c>
      <c r="M125" s="36">
        <f t="shared" si="24"/>
        <v>623</v>
      </c>
      <c r="N125" s="36">
        <f t="shared" si="25"/>
        <v>0</v>
      </c>
      <c r="O125" s="36">
        <f t="shared" si="26"/>
        <v>0</v>
      </c>
      <c r="P125" s="36">
        <f t="shared" si="27"/>
        <v>0</v>
      </c>
      <c r="Q125" s="36">
        <f t="shared" si="28"/>
        <v>0</v>
      </c>
      <c r="R125" s="37" t="str">
        <f t="shared" si="29"/>
        <v>nincs</v>
      </c>
      <c r="S125" s="24" t="str">
        <f t="shared" si="30"/>
        <v>Francesco Landini</v>
      </c>
      <c r="T125" s="24" t="str">
        <f t="shared" si="31"/>
        <v xml:space="preserve"> (2020); </v>
      </c>
      <c r="U125" s="24" t="str">
        <f t="shared" si="32"/>
        <v/>
      </c>
      <c r="V125" s="24" t="str">
        <f t="shared" si="33"/>
        <v/>
      </c>
      <c r="W125" s="24">
        <f t="shared" ca="1" si="34"/>
        <v>2020</v>
      </c>
      <c r="X125" s="24">
        <f t="shared" ca="1" si="35"/>
        <v>623</v>
      </c>
      <c r="Y125" s="24" t="s">
        <v>640</v>
      </c>
      <c r="AA125" s="25">
        <v>42249</v>
      </c>
      <c r="AS125" s="24" t="str">
        <f>IF(U125="","",U125&amp;V125)</f>
        <v/>
      </c>
      <c r="AZ125" s="24" t="s">
        <v>698</v>
      </c>
      <c r="BA125" s="24" t="s">
        <v>699</v>
      </c>
      <c r="BD125" s="36">
        <v>1397</v>
      </c>
      <c r="BE125" s="25">
        <v>42249</v>
      </c>
    </row>
    <row r="126" spans="1:57" x14ac:dyDescent="0.25">
      <c r="A126" s="24" t="s">
        <v>700</v>
      </c>
      <c r="B126" s="24" t="s">
        <v>701</v>
      </c>
      <c r="C126" s="36"/>
      <c r="E126" s="36">
        <f t="shared" si="18"/>
        <v>2020</v>
      </c>
      <c r="F126" s="36">
        <f t="shared" si="19"/>
        <v>0</v>
      </c>
      <c r="G126" s="36">
        <f t="shared" si="20"/>
        <v>0</v>
      </c>
      <c r="H126" s="36">
        <f t="shared" si="21"/>
        <v>0</v>
      </c>
      <c r="I126" s="36">
        <f t="shared" si="22"/>
        <v>1</v>
      </c>
      <c r="J126" s="37">
        <f t="shared" si="23"/>
        <v>2020</v>
      </c>
      <c r="K126" s="36">
        <v>1594</v>
      </c>
      <c r="L126" s="25">
        <v>42169</v>
      </c>
      <c r="M126" s="36">
        <f t="shared" si="24"/>
        <v>426</v>
      </c>
      <c r="N126" s="36">
        <f t="shared" si="25"/>
        <v>0</v>
      </c>
      <c r="O126" s="36">
        <f t="shared" si="26"/>
        <v>0</v>
      </c>
      <c r="P126" s="36">
        <f t="shared" si="27"/>
        <v>0</v>
      </c>
      <c r="Q126" s="36">
        <f t="shared" si="28"/>
        <v>0</v>
      </c>
      <c r="R126" s="37" t="str">
        <f t="shared" si="29"/>
        <v>nincs</v>
      </c>
      <c r="S126" s="24" t="str">
        <f t="shared" si="30"/>
        <v>Orlande de Lassus</v>
      </c>
      <c r="T126" s="24" t="str">
        <f t="shared" si="31"/>
        <v xml:space="preserve"> (2020); </v>
      </c>
      <c r="U126" s="24" t="str">
        <f t="shared" si="32"/>
        <v/>
      </c>
      <c r="V126" s="24" t="str">
        <f t="shared" si="33"/>
        <v/>
      </c>
      <c r="W126" s="24">
        <f t="shared" ca="1" si="34"/>
        <v>2020</v>
      </c>
      <c r="X126" s="24">
        <f t="shared" ca="1" si="35"/>
        <v>426</v>
      </c>
      <c r="Y126" s="24" t="s">
        <v>640</v>
      </c>
      <c r="AA126" s="25">
        <v>42169</v>
      </c>
      <c r="AM126" s="24" t="str">
        <f>IF(U126="","",U126&amp;V126)</f>
        <v/>
      </c>
      <c r="AZ126" s="24" t="s">
        <v>700</v>
      </c>
      <c r="BA126" s="24" t="s">
        <v>701</v>
      </c>
      <c r="BB126" s="36"/>
      <c r="BD126" s="36">
        <v>1594</v>
      </c>
      <c r="BE126" s="25">
        <v>42169</v>
      </c>
    </row>
    <row r="127" spans="1:57" x14ac:dyDescent="0.25">
      <c r="A127" s="24" t="s">
        <v>528</v>
      </c>
      <c r="B127" s="24" t="s">
        <v>71</v>
      </c>
      <c r="C127" s="36">
        <v>1764</v>
      </c>
      <c r="D127" s="38">
        <v>41825</v>
      </c>
      <c r="E127" s="36">
        <f t="shared" si="18"/>
        <v>256</v>
      </c>
      <c r="F127" s="36">
        <f t="shared" si="19"/>
        <v>0</v>
      </c>
      <c r="G127" s="36">
        <f t="shared" si="20"/>
        <v>0</v>
      </c>
      <c r="H127" s="36">
        <f t="shared" si="21"/>
        <v>0</v>
      </c>
      <c r="I127" s="36">
        <f t="shared" si="22"/>
        <v>0</v>
      </c>
      <c r="J127" s="37" t="str">
        <f t="shared" si="23"/>
        <v>nincs</v>
      </c>
      <c r="K127" s="36">
        <v>1820</v>
      </c>
      <c r="L127" s="38">
        <v>41862</v>
      </c>
      <c r="M127" s="36">
        <f t="shared" si="24"/>
        <v>200</v>
      </c>
      <c r="N127" s="36">
        <f t="shared" si="25"/>
        <v>1</v>
      </c>
      <c r="O127" s="36">
        <f t="shared" si="26"/>
        <v>1</v>
      </c>
      <c r="P127" s="36">
        <f t="shared" si="27"/>
        <v>1</v>
      </c>
      <c r="Q127" s="36">
        <f t="shared" si="28"/>
        <v>1</v>
      </c>
      <c r="R127" s="37">
        <f t="shared" si="29"/>
        <v>200</v>
      </c>
      <c r="S127" s="24" t="str">
        <f t="shared" si="30"/>
        <v/>
      </c>
      <c r="T127" s="24" t="str">
        <f t="shared" si="31"/>
        <v/>
      </c>
      <c r="U127" s="24" t="str">
        <f t="shared" si="32"/>
        <v>Lavotta János</v>
      </c>
      <c r="V127" s="24" t="str">
        <f t="shared" si="33"/>
        <v xml:space="preserve"> (200); </v>
      </c>
      <c r="W127" s="24">
        <f t="shared" ca="1" si="34"/>
        <v>256</v>
      </c>
      <c r="X127" s="24">
        <f t="shared" ca="1" si="35"/>
        <v>200</v>
      </c>
      <c r="Y127" s="24" t="s">
        <v>640</v>
      </c>
      <c r="Z127" s="38">
        <v>41825</v>
      </c>
      <c r="AA127" s="38">
        <v>41862</v>
      </c>
      <c r="AN127" s="24" t="str">
        <f>IF(S127="","",S127&amp;T127)</f>
        <v/>
      </c>
      <c r="AQ127" s="24" t="str">
        <f>IF(U127="","",U127&amp;V127)</f>
        <v xml:space="preserve">Lavotta János (200); </v>
      </c>
      <c r="AZ127" s="24" t="s">
        <v>528</v>
      </c>
      <c r="BA127" s="24" t="s">
        <v>71</v>
      </c>
      <c r="BB127" s="36">
        <v>1764</v>
      </c>
      <c r="BC127" s="38">
        <v>41825</v>
      </c>
      <c r="BD127" s="36">
        <v>1820</v>
      </c>
      <c r="BE127" s="38">
        <v>41862</v>
      </c>
    </row>
    <row r="128" spans="1:57" x14ac:dyDescent="0.25">
      <c r="A128" s="24" t="s">
        <v>633</v>
      </c>
      <c r="B128" s="24" t="s">
        <v>634</v>
      </c>
      <c r="C128" s="36">
        <v>1870</v>
      </c>
      <c r="D128" s="25">
        <v>41759</v>
      </c>
      <c r="E128" s="36">
        <f t="shared" si="18"/>
        <v>150</v>
      </c>
      <c r="F128" s="36">
        <f t="shared" si="19"/>
        <v>0</v>
      </c>
      <c r="G128" s="36">
        <f t="shared" si="20"/>
        <v>1</v>
      </c>
      <c r="H128" s="36">
        <f t="shared" si="21"/>
        <v>1</v>
      </c>
      <c r="I128" s="36">
        <f t="shared" si="22"/>
        <v>1</v>
      </c>
      <c r="J128" s="37">
        <f t="shared" si="23"/>
        <v>150</v>
      </c>
      <c r="K128" s="36">
        <v>1948</v>
      </c>
      <c r="L128" s="25">
        <v>41936</v>
      </c>
      <c r="M128" s="36">
        <f t="shared" si="24"/>
        <v>72</v>
      </c>
      <c r="N128" s="36">
        <f t="shared" si="25"/>
        <v>0</v>
      </c>
      <c r="O128" s="36">
        <f t="shared" si="26"/>
        <v>0</v>
      </c>
      <c r="P128" s="36">
        <f t="shared" si="27"/>
        <v>0</v>
      </c>
      <c r="Q128" s="36">
        <f t="shared" si="28"/>
        <v>0</v>
      </c>
      <c r="R128" s="37" t="str">
        <f t="shared" si="29"/>
        <v>nincs</v>
      </c>
      <c r="S128" s="24" t="str">
        <f t="shared" si="30"/>
        <v>Lehár Ferenc</v>
      </c>
      <c r="T128" s="24" t="str">
        <f t="shared" si="31"/>
        <v xml:space="preserve"> (150); </v>
      </c>
      <c r="U128" s="24" t="str">
        <f t="shared" si="32"/>
        <v/>
      </c>
      <c r="V128" s="24" t="str">
        <f t="shared" si="33"/>
        <v/>
      </c>
      <c r="W128" s="24">
        <f t="shared" ca="1" si="34"/>
        <v>150</v>
      </c>
      <c r="X128" s="24">
        <f t="shared" ca="1" si="35"/>
        <v>72</v>
      </c>
      <c r="Z128" s="25">
        <v>41759</v>
      </c>
      <c r="AA128" s="25">
        <v>41936</v>
      </c>
      <c r="AH128" s="24" t="str">
        <f>IF(S128="","",S128&amp;T128)</f>
        <v xml:space="preserve">Lehár Ferenc (150); </v>
      </c>
      <c r="AU128" s="24" t="str">
        <f>IF(U128="","",U128&amp;V128)</f>
        <v/>
      </c>
      <c r="AZ128" s="24" t="s">
        <v>633</v>
      </c>
      <c r="BA128" s="24" t="s">
        <v>634</v>
      </c>
      <c r="BB128" s="36">
        <v>1870</v>
      </c>
      <c r="BC128" s="25">
        <v>41759</v>
      </c>
      <c r="BD128" s="36">
        <v>1948</v>
      </c>
      <c r="BE128" s="25">
        <v>41936</v>
      </c>
    </row>
    <row r="129" spans="1:57" x14ac:dyDescent="0.25">
      <c r="A129" s="24" t="s">
        <v>529</v>
      </c>
      <c r="B129" s="24" t="s">
        <v>81</v>
      </c>
      <c r="C129" s="36">
        <v>1928</v>
      </c>
      <c r="D129" s="38">
        <v>42001</v>
      </c>
      <c r="E129" s="36">
        <f t="shared" si="18"/>
        <v>92</v>
      </c>
      <c r="F129" s="36">
        <f t="shared" si="19"/>
        <v>0</v>
      </c>
      <c r="G129" s="36">
        <f t="shared" si="20"/>
        <v>0</v>
      </c>
      <c r="H129" s="36">
        <f t="shared" si="21"/>
        <v>0</v>
      </c>
      <c r="I129" s="36">
        <f t="shared" si="22"/>
        <v>0</v>
      </c>
      <c r="J129" s="37" t="str">
        <f t="shared" si="23"/>
        <v>nincs</v>
      </c>
      <c r="K129" s="36"/>
      <c r="L129" s="38"/>
      <c r="M129" s="36">
        <f t="shared" si="24"/>
        <v>2020</v>
      </c>
      <c r="N129" s="36">
        <f t="shared" si="25"/>
        <v>0</v>
      </c>
      <c r="O129" s="36">
        <f t="shared" si="26"/>
        <v>0</v>
      </c>
      <c r="P129" s="36">
        <f t="shared" si="27"/>
        <v>0</v>
      </c>
      <c r="Q129" s="36">
        <f t="shared" si="28"/>
        <v>1</v>
      </c>
      <c r="R129" s="37">
        <f t="shared" si="29"/>
        <v>2020</v>
      </c>
      <c r="S129" s="24" t="str">
        <f t="shared" si="30"/>
        <v/>
      </c>
      <c r="T129" s="24" t="str">
        <f t="shared" si="31"/>
        <v/>
      </c>
      <c r="U129" s="24" t="str">
        <f t="shared" si="32"/>
        <v/>
      </c>
      <c r="V129" s="24" t="str">
        <f t="shared" si="33"/>
        <v/>
      </c>
      <c r="W129" s="24">
        <f t="shared" ca="1" si="34"/>
        <v>92</v>
      </c>
      <c r="X129" s="24" t="str">
        <f t="shared" ca="1" si="35"/>
        <v>(Ma élő!)</v>
      </c>
      <c r="Z129" s="38">
        <v>42001</v>
      </c>
      <c r="AA129" s="38"/>
      <c r="AX129" s="24" t="str">
        <f>IF(S129="","",S129&amp;T129)</f>
        <v/>
      </c>
      <c r="AZ129" s="24" t="s">
        <v>529</v>
      </c>
      <c r="BA129" s="24" t="s">
        <v>81</v>
      </c>
      <c r="BB129" s="36">
        <v>1928</v>
      </c>
      <c r="BC129" s="38">
        <v>42001</v>
      </c>
      <c r="BD129" s="36"/>
      <c r="BE129" s="38"/>
    </row>
    <row r="130" spans="1:57" x14ac:dyDescent="0.25">
      <c r="A130" s="24" t="s">
        <v>628</v>
      </c>
      <c r="B130" s="24" t="s">
        <v>702</v>
      </c>
      <c r="C130" s="36">
        <v>1857</v>
      </c>
      <c r="D130" s="25">
        <v>41752</v>
      </c>
      <c r="E130" s="36">
        <f t="shared" si="18"/>
        <v>163</v>
      </c>
      <c r="F130" s="36">
        <f t="shared" si="19"/>
        <v>0</v>
      </c>
      <c r="G130" s="36">
        <f t="shared" si="20"/>
        <v>0</v>
      </c>
      <c r="H130" s="36">
        <f t="shared" si="21"/>
        <v>0</v>
      </c>
      <c r="I130" s="36">
        <f t="shared" si="22"/>
        <v>0</v>
      </c>
      <c r="J130" s="37" t="str">
        <f t="shared" si="23"/>
        <v>nincs</v>
      </c>
      <c r="K130" s="36">
        <v>1919</v>
      </c>
      <c r="L130" s="25">
        <v>41860</v>
      </c>
      <c r="M130" s="36">
        <f t="shared" si="24"/>
        <v>101</v>
      </c>
      <c r="N130" s="36">
        <f t="shared" si="25"/>
        <v>0</v>
      </c>
      <c r="O130" s="36">
        <f t="shared" si="26"/>
        <v>0</v>
      </c>
      <c r="P130" s="36">
        <f t="shared" si="27"/>
        <v>0</v>
      </c>
      <c r="Q130" s="36">
        <f t="shared" si="28"/>
        <v>0</v>
      </c>
      <c r="R130" s="37" t="str">
        <f t="shared" si="29"/>
        <v>nincs</v>
      </c>
      <c r="S130" s="24" t="str">
        <f t="shared" si="30"/>
        <v/>
      </c>
      <c r="T130" s="24" t="str">
        <f t="shared" si="31"/>
        <v/>
      </c>
      <c r="U130" s="24" t="str">
        <f t="shared" si="32"/>
        <v/>
      </c>
      <c r="V130" s="24" t="str">
        <f t="shared" si="33"/>
        <v/>
      </c>
      <c r="W130" s="24">
        <f t="shared" ca="1" si="34"/>
        <v>163</v>
      </c>
      <c r="X130" s="24">
        <f t="shared" ca="1" si="35"/>
        <v>101</v>
      </c>
      <c r="Y130" s="24" t="s">
        <v>640</v>
      </c>
      <c r="Z130" s="25">
        <v>41752</v>
      </c>
      <c r="AA130" s="25">
        <v>41860</v>
      </c>
      <c r="AH130" s="24" t="str">
        <f>IF(S130="","",S130&amp;T130)</f>
        <v/>
      </c>
      <c r="AQ130" s="24" t="str">
        <f>IF(U130="","",U130&amp;V130)</f>
        <v/>
      </c>
      <c r="AZ130" s="24" t="s">
        <v>628</v>
      </c>
      <c r="BA130" s="24" t="s">
        <v>702</v>
      </c>
      <c r="BB130" s="36">
        <v>1857</v>
      </c>
      <c r="BC130" s="25">
        <v>41752</v>
      </c>
      <c r="BD130" s="36">
        <v>1919</v>
      </c>
      <c r="BE130" s="25">
        <v>41860</v>
      </c>
    </row>
    <row r="131" spans="1:57" x14ac:dyDescent="0.25">
      <c r="A131" s="24" t="s">
        <v>530</v>
      </c>
      <c r="B131" s="24" t="s">
        <v>30</v>
      </c>
      <c r="C131" s="36">
        <v>1923</v>
      </c>
      <c r="D131" s="38">
        <v>41787</v>
      </c>
      <c r="E131" s="36">
        <f t="shared" si="18"/>
        <v>97</v>
      </c>
      <c r="F131" s="36">
        <f t="shared" si="19"/>
        <v>0</v>
      </c>
      <c r="G131" s="36">
        <f t="shared" si="20"/>
        <v>0</v>
      </c>
      <c r="H131" s="36">
        <f t="shared" si="21"/>
        <v>0</v>
      </c>
      <c r="I131" s="36">
        <f t="shared" si="22"/>
        <v>0</v>
      </c>
      <c r="J131" s="37" t="str">
        <f t="shared" si="23"/>
        <v>nincs</v>
      </c>
      <c r="K131" s="36">
        <v>2006</v>
      </c>
      <c r="L131" s="38">
        <v>41802</v>
      </c>
      <c r="M131" s="36">
        <f t="shared" si="24"/>
        <v>14</v>
      </c>
      <c r="N131" s="36">
        <f t="shared" si="25"/>
        <v>0</v>
      </c>
      <c r="O131" s="36">
        <f t="shared" si="26"/>
        <v>0</v>
      </c>
      <c r="P131" s="36">
        <f t="shared" si="27"/>
        <v>0</v>
      </c>
      <c r="Q131" s="36">
        <f t="shared" si="28"/>
        <v>0</v>
      </c>
      <c r="R131" s="37" t="str">
        <f t="shared" si="29"/>
        <v>nincs</v>
      </c>
      <c r="S131" s="24" t="str">
        <f t="shared" si="30"/>
        <v/>
      </c>
      <c r="T131" s="24" t="str">
        <f t="shared" si="31"/>
        <v/>
      </c>
      <c r="U131" s="24" t="str">
        <f t="shared" si="32"/>
        <v/>
      </c>
      <c r="V131" s="24" t="str">
        <f t="shared" si="33"/>
        <v/>
      </c>
      <c r="W131" s="24">
        <f t="shared" ca="1" si="34"/>
        <v>97</v>
      </c>
      <c r="X131" s="24">
        <f t="shared" ca="1" si="35"/>
        <v>14</v>
      </c>
      <c r="Y131" s="24" t="s">
        <v>640</v>
      </c>
      <c r="Z131" s="38">
        <v>41787</v>
      </c>
      <c r="AA131" s="38">
        <v>41802</v>
      </c>
      <c r="AJ131" s="24" t="str">
        <f>IF(S131="","",S131&amp;T131)</f>
        <v/>
      </c>
      <c r="AM131" s="24" t="str">
        <f>IF(U131="","",U131&amp;V131)</f>
        <v/>
      </c>
      <c r="AZ131" s="24" t="s">
        <v>530</v>
      </c>
      <c r="BA131" s="24" t="s">
        <v>30</v>
      </c>
      <c r="BB131" s="36">
        <v>1923</v>
      </c>
      <c r="BC131" s="38">
        <v>41787</v>
      </c>
      <c r="BD131" s="36">
        <v>2006</v>
      </c>
      <c r="BE131" s="38">
        <v>41802</v>
      </c>
    </row>
    <row r="132" spans="1:57" x14ac:dyDescent="0.25">
      <c r="A132" s="24" t="s">
        <v>531</v>
      </c>
      <c r="B132" s="24" t="s">
        <v>31</v>
      </c>
      <c r="C132" s="36">
        <v>1811</v>
      </c>
      <c r="D132" s="38">
        <v>41934</v>
      </c>
      <c r="E132" s="36">
        <f t="shared" si="18"/>
        <v>209</v>
      </c>
      <c r="F132" s="36">
        <f t="shared" si="19"/>
        <v>0</v>
      </c>
      <c r="G132" s="36">
        <f t="shared" si="20"/>
        <v>0</v>
      </c>
      <c r="H132" s="36">
        <f t="shared" si="21"/>
        <v>0</v>
      </c>
      <c r="I132" s="36">
        <f t="shared" si="22"/>
        <v>0</v>
      </c>
      <c r="J132" s="37" t="str">
        <f t="shared" si="23"/>
        <v>nincs</v>
      </c>
      <c r="K132" s="36">
        <v>1886</v>
      </c>
      <c r="L132" s="38">
        <v>41851</v>
      </c>
      <c r="M132" s="36">
        <f t="shared" si="24"/>
        <v>134</v>
      </c>
      <c r="N132" s="36">
        <f t="shared" si="25"/>
        <v>0</v>
      </c>
      <c r="O132" s="36">
        <f t="shared" si="26"/>
        <v>0</v>
      </c>
      <c r="P132" s="36">
        <f t="shared" si="27"/>
        <v>0</v>
      </c>
      <c r="Q132" s="36">
        <f t="shared" si="28"/>
        <v>0</v>
      </c>
      <c r="R132" s="37" t="str">
        <f t="shared" si="29"/>
        <v>nincs</v>
      </c>
      <c r="S132" s="24" t="str">
        <f t="shared" si="30"/>
        <v/>
      </c>
      <c r="T132" s="24" t="str">
        <f t="shared" si="31"/>
        <v/>
      </c>
      <c r="U132" s="24" t="str">
        <f t="shared" si="32"/>
        <v/>
      </c>
      <c r="V132" s="24" t="str">
        <f t="shared" si="33"/>
        <v/>
      </c>
      <c r="W132" s="24">
        <f t="shared" ca="1" si="34"/>
        <v>209</v>
      </c>
      <c r="X132" s="24">
        <f t="shared" ca="1" si="35"/>
        <v>134</v>
      </c>
      <c r="Y132" s="24" t="s">
        <v>640</v>
      </c>
      <c r="Z132" s="38">
        <v>41934</v>
      </c>
      <c r="AA132" s="38">
        <v>41851</v>
      </c>
      <c r="AO132" s="24" t="str">
        <f>IF(U132="","",U132&amp;V132)</f>
        <v/>
      </c>
      <c r="AT132" s="24" t="str">
        <f>IF(S132="","",S132&amp;T132)</f>
        <v/>
      </c>
      <c r="AZ132" s="24" t="s">
        <v>531</v>
      </c>
      <c r="BA132" s="24" t="s">
        <v>31</v>
      </c>
      <c r="BB132" s="36">
        <v>1811</v>
      </c>
      <c r="BC132" s="38">
        <v>41934</v>
      </c>
      <c r="BD132" s="36">
        <v>1886</v>
      </c>
      <c r="BE132" s="38">
        <v>41851</v>
      </c>
    </row>
    <row r="133" spans="1:57" x14ac:dyDescent="0.25">
      <c r="A133" s="24" t="s">
        <v>514</v>
      </c>
      <c r="B133" s="24" t="s">
        <v>32</v>
      </c>
      <c r="C133" s="36">
        <v>1632</v>
      </c>
      <c r="D133" s="38">
        <v>41971</v>
      </c>
      <c r="E133" s="36">
        <f t="shared" si="18"/>
        <v>388</v>
      </c>
      <c r="F133" s="36">
        <f t="shared" si="19"/>
        <v>0</v>
      </c>
      <c r="G133" s="36">
        <f t="shared" si="20"/>
        <v>0</v>
      </c>
      <c r="H133" s="36">
        <f t="shared" si="21"/>
        <v>0</v>
      </c>
      <c r="I133" s="36">
        <f t="shared" si="22"/>
        <v>0</v>
      </c>
      <c r="J133" s="37" t="str">
        <f t="shared" si="23"/>
        <v>nincs</v>
      </c>
      <c r="K133" s="36">
        <v>1687</v>
      </c>
      <c r="L133" s="38">
        <v>41720</v>
      </c>
      <c r="M133" s="36">
        <f t="shared" si="24"/>
        <v>333</v>
      </c>
      <c r="N133" s="36">
        <f t="shared" si="25"/>
        <v>0</v>
      </c>
      <c r="O133" s="36">
        <f t="shared" si="26"/>
        <v>0</v>
      </c>
      <c r="P133" s="36">
        <f t="shared" si="27"/>
        <v>0</v>
      </c>
      <c r="Q133" s="36">
        <f t="shared" si="28"/>
        <v>0</v>
      </c>
      <c r="R133" s="37" t="str">
        <f t="shared" si="29"/>
        <v>nincs</v>
      </c>
      <c r="S133" s="24" t="str">
        <f t="shared" si="30"/>
        <v/>
      </c>
      <c r="T133" s="24" t="str">
        <f t="shared" si="31"/>
        <v/>
      </c>
      <c r="U133" s="24" t="str">
        <f t="shared" si="32"/>
        <v/>
      </c>
      <c r="V133" s="24" t="str">
        <f t="shared" si="33"/>
        <v/>
      </c>
      <c r="W133" s="24">
        <f t="shared" ca="1" si="34"/>
        <v>388</v>
      </c>
      <c r="X133" s="24">
        <f t="shared" ca="1" si="35"/>
        <v>333</v>
      </c>
      <c r="Y133" s="24" t="s">
        <v>640</v>
      </c>
      <c r="Z133" s="38">
        <v>41971</v>
      </c>
      <c r="AA133" s="38">
        <v>41720</v>
      </c>
      <c r="AG133" s="24" t="str">
        <f>IF(U133="","",U133&amp;V133)</f>
        <v/>
      </c>
      <c r="AV133" s="24" t="str">
        <f>IF(S133="","",S133&amp;T133)</f>
        <v/>
      </c>
      <c r="AZ133" s="24" t="s">
        <v>514</v>
      </c>
      <c r="BA133" s="24" t="s">
        <v>32</v>
      </c>
      <c r="BB133" s="36">
        <v>1632</v>
      </c>
      <c r="BC133" s="38">
        <v>41971</v>
      </c>
      <c r="BD133" s="36">
        <v>1687</v>
      </c>
      <c r="BE133" s="38">
        <v>41720</v>
      </c>
    </row>
    <row r="134" spans="1:57" x14ac:dyDescent="0.25">
      <c r="A134" s="24" t="s">
        <v>703</v>
      </c>
      <c r="B134" s="24" t="s">
        <v>704</v>
      </c>
      <c r="C134" s="36">
        <v>1913</v>
      </c>
      <c r="D134" s="25">
        <v>42029</v>
      </c>
      <c r="E134" s="36">
        <f t="shared" si="18"/>
        <v>107</v>
      </c>
      <c r="F134" s="36">
        <f t="shared" si="19"/>
        <v>0</v>
      </c>
      <c r="G134" s="36">
        <f t="shared" si="20"/>
        <v>0</v>
      </c>
      <c r="H134" s="36">
        <f t="shared" si="21"/>
        <v>0</v>
      </c>
      <c r="I134" s="36">
        <f t="shared" si="22"/>
        <v>0</v>
      </c>
      <c r="J134" s="37" t="str">
        <f t="shared" si="23"/>
        <v>nincs</v>
      </c>
      <c r="K134" s="36">
        <v>1994</v>
      </c>
      <c r="L134" s="25">
        <v>42042</v>
      </c>
      <c r="M134" s="36">
        <f t="shared" si="24"/>
        <v>26</v>
      </c>
      <c r="N134" s="36">
        <f t="shared" si="25"/>
        <v>0</v>
      </c>
      <c r="O134" s="36">
        <f t="shared" si="26"/>
        <v>0</v>
      </c>
      <c r="P134" s="36">
        <f t="shared" si="27"/>
        <v>0</v>
      </c>
      <c r="Q134" s="36">
        <f t="shared" si="28"/>
        <v>0</v>
      </c>
      <c r="R134" s="37" t="str">
        <f t="shared" si="29"/>
        <v>nincs</v>
      </c>
      <c r="S134" s="24" t="str">
        <f t="shared" si="30"/>
        <v/>
      </c>
      <c r="T134" s="24" t="str">
        <f t="shared" si="31"/>
        <v/>
      </c>
      <c r="U134" s="24" t="str">
        <f t="shared" si="32"/>
        <v/>
      </c>
      <c r="V134" s="24" t="str">
        <f t="shared" si="33"/>
        <v/>
      </c>
      <c r="W134" s="24">
        <f t="shared" ca="1" si="34"/>
        <v>107</v>
      </c>
      <c r="X134" s="24">
        <f t="shared" ca="1" si="35"/>
        <v>26</v>
      </c>
      <c r="Y134" s="24" t="s">
        <v>640</v>
      </c>
      <c r="Z134" s="25">
        <v>42029</v>
      </c>
      <c r="AA134" s="25">
        <v>42042</v>
      </c>
      <c r="AB134" s="24" t="str">
        <f>IF(S134="","",S134&amp;T134)</f>
        <v/>
      </c>
      <c r="AE134" s="24" t="str">
        <f>IF(U134="","",U134&amp;V134)</f>
        <v/>
      </c>
      <c r="AZ134" s="24" t="s">
        <v>703</v>
      </c>
      <c r="BA134" s="24" t="s">
        <v>704</v>
      </c>
      <c r="BB134" s="36">
        <v>1913</v>
      </c>
      <c r="BC134" s="25">
        <v>42029</v>
      </c>
      <c r="BD134" s="36">
        <v>1994</v>
      </c>
      <c r="BE134" s="25">
        <v>42042</v>
      </c>
    </row>
    <row r="135" spans="1:57" x14ac:dyDescent="0.25">
      <c r="A135" s="24" t="s">
        <v>501</v>
      </c>
      <c r="B135" s="24" t="s">
        <v>33</v>
      </c>
      <c r="C135" s="36">
        <v>1860</v>
      </c>
      <c r="D135" s="38">
        <v>41827</v>
      </c>
      <c r="E135" s="36">
        <f t="shared" si="18"/>
        <v>160</v>
      </c>
      <c r="F135" s="36">
        <f t="shared" si="19"/>
        <v>0</v>
      </c>
      <c r="G135" s="36">
        <f t="shared" si="20"/>
        <v>0</v>
      </c>
      <c r="H135" s="36">
        <f t="shared" si="21"/>
        <v>0</v>
      </c>
      <c r="I135" s="36">
        <f t="shared" si="22"/>
        <v>1</v>
      </c>
      <c r="J135" s="37">
        <f t="shared" si="23"/>
        <v>160</v>
      </c>
      <c r="K135" s="36">
        <v>1911</v>
      </c>
      <c r="L135" s="38">
        <v>41777</v>
      </c>
      <c r="M135" s="36">
        <f t="shared" si="24"/>
        <v>109</v>
      </c>
      <c r="N135" s="36">
        <f t="shared" si="25"/>
        <v>0</v>
      </c>
      <c r="O135" s="36">
        <f t="shared" si="26"/>
        <v>0</v>
      </c>
      <c r="P135" s="36">
        <f t="shared" si="27"/>
        <v>0</v>
      </c>
      <c r="Q135" s="36">
        <f t="shared" si="28"/>
        <v>0</v>
      </c>
      <c r="R135" s="37" t="str">
        <f t="shared" si="29"/>
        <v>nincs</v>
      </c>
      <c r="S135" s="24" t="str">
        <f t="shared" si="30"/>
        <v>Gustav Mahler</v>
      </c>
      <c r="T135" s="24" t="str">
        <f t="shared" si="31"/>
        <v xml:space="preserve"> (160); </v>
      </c>
      <c r="U135" s="24" t="str">
        <f t="shared" si="32"/>
        <v/>
      </c>
      <c r="V135" s="24" t="str">
        <f t="shared" si="33"/>
        <v/>
      </c>
      <c r="W135" s="24">
        <f t="shared" ca="1" si="34"/>
        <v>160</v>
      </c>
      <c r="X135" s="24">
        <f t="shared" ca="1" si="35"/>
        <v>109</v>
      </c>
      <c r="Y135" s="24" t="s">
        <v>640</v>
      </c>
      <c r="Z135" s="38">
        <v>41827</v>
      </c>
      <c r="AA135" s="38">
        <v>41777</v>
      </c>
      <c r="AK135" s="24" t="str">
        <f>IF(U135="","",U135&amp;V135)</f>
        <v/>
      </c>
      <c r="AN135" s="24" t="str">
        <f>IF(S135="","",S135&amp;T135)</f>
        <v xml:space="preserve">Gustav Mahler (160); </v>
      </c>
      <c r="AZ135" s="24" t="s">
        <v>501</v>
      </c>
      <c r="BA135" s="24" t="s">
        <v>33</v>
      </c>
      <c r="BB135" s="36">
        <v>1860</v>
      </c>
      <c r="BC135" s="38">
        <v>41827</v>
      </c>
      <c r="BD135" s="36">
        <v>1911</v>
      </c>
      <c r="BE135" s="38">
        <v>41777</v>
      </c>
    </row>
    <row r="136" spans="1:57" x14ac:dyDescent="0.25">
      <c r="A136" s="24" t="s">
        <v>535</v>
      </c>
      <c r="B136" s="24" t="s">
        <v>80</v>
      </c>
      <c r="C136" s="36">
        <v>1917</v>
      </c>
      <c r="D136" s="38">
        <v>41658</v>
      </c>
      <c r="E136" s="36">
        <f t="shared" si="18"/>
        <v>103</v>
      </c>
      <c r="F136" s="36">
        <f t="shared" si="19"/>
        <v>0</v>
      </c>
      <c r="G136" s="36">
        <f t="shared" si="20"/>
        <v>0</v>
      </c>
      <c r="H136" s="36">
        <f t="shared" si="21"/>
        <v>0</v>
      </c>
      <c r="I136" s="36">
        <f t="shared" si="22"/>
        <v>0</v>
      </c>
      <c r="J136" s="37" t="str">
        <f t="shared" si="23"/>
        <v>nincs</v>
      </c>
      <c r="K136" s="36">
        <v>1982</v>
      </c>
      <c r="L136" s="38">
        <v>41854</v>
      </c>
      <c r="M136" s="36">
        <f t="shared" si="24"/>
        <v>38</v>
      </c>
      <c r="N136" s="36">
        <f t="shared" si="25"/>
        <v>0</v>
      </c>
      <c r="O136" s="36">
        <f t="shared" si="26"/>
        <v>0</v>
      </c>
      <c r="P136" s="36">
        <f t="shared" si="27"/>
        <v>0</v>
      </c>
      <c r="Q136" s="36">
        <f t="shared" si="28"/>
        <v>0</v>
      </c>
      <c r="R136" s="37" t="str">
        <f t="shared" si="29"/>
        <v>nincs</v>
      </c>
      <c r="S136" s="24" t="str">
        <f t="shared" si="30"/>
        <v/>
      </c>
      <c r="T136" s="24" t="str">
        <f t="shared" si="31"/>
        <v/>
      </c>
      <c r="U136" s="24" t="str">
        <f t="shared" si="32"/>
        <v/>
      </c>
      <c r="V136" s="24" t="str">
        <f t="shared" si="33"/>
        <v/>
      </c>
      <c r="W136" s="24">
        <f t="shared" ca="1" si="34"/>
        <v>103</v>
      </c>
      <c r="X136" s="24">
        <f t="shared" ca="1" si="35"/>
        <v>38</v>
      </c>
      <c r="Z136" s="38">
        <v>41658</v>
      </c>
      <c r="AA136" s="38">
        <v>41854</v>
      </c>
      <c r="AB136" s="24" t="str">
        <f>IF(S136="","",S136&amp;T136)</f>
        <v/>
      </c>
      <c r="AQ136" s="24" t="str">
        <f>IF(U136="","",U136&amp;V136)</f>
        <v/>
      </c>
      <c r="AZ136" s="24" t="s">
        <v>535</v>
      </c>
      <c r="BA136" s="24" t="s">
        <v>80</v>
      </c>
      <c r="BB136" s="36">
        <v>1917</v>
      </c>
      <c r="BC136" s="38">
        <v>41658</v>
      </c>
      <c r="BD136" s="36">
        <v>1982</v>
      </c>
      <c r="BE136" s="38">
        <v>41854</v>
      </c>
    </row>
    <row r="137" spans="1:57" x14ac:dyDescent="0.25">
      <c r="A137" s="24" t="s">
        <v>705</v>
      </c>
      <c r="B137" s="24" t="s">
        <v>706</v>
      </c>
      <c r="C137" s="36">
        <v>1863</v>
      </c>
      <c r="D137" s="25">
        <v>42345</v>
      </c>
      <c r="E137" s="36">
        <f t="shared" si="18"/>
        <v>157</v>
      </c>
      <c r="F137" s="36">
        <f t="shared" si="19"/>
        <v>0</v>
      </c>
      <c r="G137" s="36">
        <f t="shared" si="20"/>
        <v>0</v>
      </c>
      <c r="H137" s="36">
        <f t="shared" si="21"/>
        <v>0</v>
      </c>
      <c r="I137" s="36">
        <f t="shared" si="22"/>
        <v>0</v>
      </c>
      <c r="J137" s="37" t="str">
        <f t="shared" si="23"/>
        <v>nincs</v>
      </c>
      <c r="K137" s="36">
        <v>1945</v>
      </c>
      <c r="L137" s="25">
        <v>42218</v>
      </c>
      <c r="M137" s="36">
        <f t="shared" si="24"/>
        <v>75</v>
      </c>
      <c r="N137" s="36">
        <f t="shared" si="25"/>
        <v>0</v>
      </c>
      <c r="O137" s="36">
        <f t="shared" si="26"/>
        <v>0</v>
      </c>
      <c r="P137" s="36">
        <f t="shared" si="27"/>
        <v>1</v>
      </c>
      <c r="Q137" s="36">
        <f t="shared" si="28"/>
        <v>0</v>
      </c>
      <c r="R137" s="37">
        <f t="shared" si="29"/>
        <v>75</v>
      </c>
      <c r="S137" s="24" t="str">
        <f t="shared" si="30"/>
        <v/>
      </c>
      <c r="T137" s="24" t="str">
        <f t="shared" si="31"/>
        <v/>
      </c>
      <c r="U137" s="24" t="str">
        <f t="shared" si="32"/>
        <v>Pietro Mascagni</v>
      </c>
      <c r="V137" s="24" t="str">
        <f t="shared" si="33"/>
        <v xml:space="preserve"> (75); </v>
      </c>
      <c r="W137" s="24">
        <f t="shared" ca="1" si="34"/>
        <v>157</v>
      </c>
      <c r="X137" s="24">
        <f t="shared" ca="1" si="35"/>
        <v>75</v>
      </c>
      <c r="Y137" s="24" t="s">
        <v>640</v>
      </c>
      <c r="Z137" s="25">
        <v>42345</v>
      </c>
      <c r="AA137" s="25">
        <v>42218</v>
      </c>
      <c r="AQ137" s="24" t="str">
        <f>IF(U137="","",U137&amp;V137)</f>
        <v xml:space="preserve">Pietro Mascagni (75); </v>
      </c>
      <c r="AX137" s="24" t="str">
        <f>IF(S137="","",S137&amp;T137)</f>
        <v/>
      </c>
      <c r="AZ137" s="24" t="s">
        <v>705</v>
      </c>
      <c r="BA137" s="24" t="s">
        <v>706</v>
      </c>
      <c r="BB137" s="36">
        <v>1863</v>
      </c>
      <c r="BC137" s="25">
        <v>42345</v>
      </c>
      <c r="BD137" s="36">
        <v>1945</v>
      </c>
      <c r="BE137" s="25">
        <v>42218</v>
      </c>
    </row>
    <row r="138" spans="1:57" x14ac:dyDescent="0.25">
      <c r="A138" s="24" t="s">
        <v>753</v>
      </c>
      <c r="B138" s="24" t="s">
        <v>754</v>
      </c>
      <c r="C138" s="36">
        <v>1842</v>
      </c>
      <c r="D138" s="25">
        <v>42136</v>
      </c>
      <c r="E138" s="36">
        <f t="shared" si="18"/>
        <v>178</v>
      </c>
      <c r="F138" s="36">
        <f t="shared" si="19"/>
        <v>0</v>
      </c>
      <c r="G138" s="36">
        <f t="shared" si="20"/>
        <v>0</v>
      </c>
      <c r="H138" s="36">
        <f t="shared" si="21"/>
        <v>0</v>
      </c>
      <c r="I138" s="36">
        <f t="shared" si="22"/>
        <v>0</v>
      </c>
      <c r="J138" s="37" t="str">
        <f t="shared" si="23"/>
        <v>nincs</v>
      </c>
      <c r="K138" s="36">
        <v>1912</v>
      </c>
      <c r="L138" s="25">
        <v>42229</v>
      </c>
      <c r="M138" s="36">
        <f t="shared" si="24"/>
        <v>108</v>
      </c>
      <c r="N138" s="36">
        <f t="shared" si="25"/>
        <v>0</v>
      </c>
      <c r="O138" s="36">
        <f t="shared" si="26"/>
        <v>0</v>
      </c>
      <c r="P138" s="36">
        <f t="shared" si="27"/>
        <v>0</v>
      </c>
      <c r="Q138" s="36">
        <f t="shared" si="28"/>
        <v>0</v>
      </c>
      <c r="R138" s="37" t="str">
        <f t="shared" si="29"/>
        <v>nincs</v>
      </c>
      <c r="S138" s="24" t="str">
        <f t="shared" si="30"/>
        <v/>
      </c>
      <c r="T138" s="24" t="str">
        <f t="shared" si="31"/>
        <v/>
      </c>
      <c r="U138" s="24" t="str">
        <f t="shared" si="32"/>
        <v/>
      </c>
      <c r="V138" s="24" t="str">
        <f t="shared" si="33"/>
        <v/>
      </c>
      <c r="W138" s="24">
        <f t="shared" ca="1" si="34"/>
        <v>178</v>
      </c>
      <c r="X138" s="24">
        <f t="shared" ca="1" si="35"/>
        <v>108</v>
      </c>
      <c r="Z138" s="25">
        <v>42136</v>
      </c>
      <c r="AA138" s="25">
        <v>42229</v>
      </c>
      <c r="AJ138" s="24" t="str">
        <f>IF(S138="","",S138&amp;T138)</f>
        <v/>
      </c>
      <c r="AQ138" s="24" t="str">
        <f>IF(U138="","",U138&amp;V138)</f>
        <v/>
      </c>
      <c r="AZ138" s="24" t="s">
        <v>753</v>
      </c>
      <c r="BA138" s="24" t="s">
        <v>754</v>
      </c>
      <c r="BB138" s="36">
        <v>1842</v>
      </c>
      <c r="BC138" s="25">
        <v>42136</v>
      </c>
      <c r="BD138" s="36">
        <v>1912</v>
      </c>
      <c r="BE138" s="25">
        <v>42229</v>
      </c>
    </row>
    <row r="139" spans="1:57" x14ac:dyDescent="0.25">
      <c r="A139" s="24" t="s">
        <v>491</v>
      </c>
      <c r="B139" s="24" t="s">
        <v>707</v>
      </c>
      <c r="C139" s="36">
        <v>1809</v>
      </c>
      <c r="D139" s="38">
        <v>41673</v>
      </c>
      <c r="E139" s="36">
        <f t="shared" si="18"/>
        <v>211</v>
      </c>
      <c r="F139" s="36">
        <f t="shared" si="19"/>
        <v>0</v>
      </c>
      <c r="G139" s="36">
        <f t="shared" si="20"/>
        <v>0</v>
      </c>
      <c r="H139" s="36">
        <f t="shared" si="21"/>
        <v>0</v>
      </c>
      <c r="I139" s="36">
        <f t="shared" si="22"/>
        <v>0</v>
      </c>
      <c r="J139" s="37" t="str">
        <f t="shared" si="23"/>
        <v>nincs</v>
      </c>
      <c r="K139" s="36">
        <v>1847</v>
      </c>
      <c r="L139" s="38">
        <v>41947</v>
      </c>
      <c r="M139" s="36">
        <f t="shared" si="24"/>
        <v>173</v>
      </c>
      <c r="N139" s="36">
        <f t="shared" si="25"/>
        <v>0</v>
      </c>
      <c r="O139" s="36">
        <f t="shared" si="26"/>
        <v>0</v>
      </c>
      <c r="P139" s="36">
        <f t="shared" si="27"/>
        <v>0</v>
      </c>
      <c r="Q139" s="36">
        <f t="shared" si="28"/>
        <v>0</v>
      </c>
      <c r="R139" s="37" t="str">
        <f t="shared" si="29"/>
        <v>nincs</v>
      </c>
      <c r="S139" s="24" t="str">
        <f t="shared" si="30"/>
        <v/>
      </c>
      <c r="T139" s="24" t="str">
        <f t="shared" si="31"/>
        <v/>
      </c>
      <c r="U139" s="24" t="str">
        <f t="shared" si="32"/>
        <v/>
      </c>
      <c r="V139" s="24" t="str">
        <f t="shared" si="33"/>
        <v/>
      </c>
      <c r="W139" s="24">
        <f t="shared" ca="1" si="34"/>
        <v>211</v>
      </c>
      <c r="X139" s="24">
        <f t="shared" ca="1" si="35"/>
        <v>173</v>
      </c>
      <c r="Y139" s="24" t="s">
        <v>640</v>
      </c>
      <c r="Z139" s="38">
        <v>41673</v>
      </c>
      <c r="AA139" s="38">
        <v>41947</v>
      </c>
      <c r="AD139" s="24" t="str">
        <f>IF(S139="","",S139&amp;T139)</f>
        <v/>
      </c>
      <c r="AW139" s="24" t="str">
        <f>IF(U139="","",U139&amp;V139)</f>
        <v/>
      </c>
      <c r="AZ139" s="24" t="s">
        <v>491</v>
      </c>
      <c r="BA139" s="24" t="s">
        <v>707</v>
      </c>
      <c r="BB139" s="36">
        <v>1809</v>
      </c>
      <c r="BC139" s="38">
        <v>41673</v>
      </c>
      <c r="BD139" s="36">
        <v>1847</v>
      </c>
      <c r="BE139" s="38">
        <v>41947</v>
      </c>
    </row>
    <row r="140" spans="1:57" x14ac:dyDescent="0.25">
      <c r="A140" s="24" t="s">
        <v>543</v>
      </c>
      <c r="B140" s="24" t="s">
        <v>708</v>
      </c>
      <c r="C140" s="36">
        <v>1908</v>
      </c>
      <c r="D140" s="38">
        <v>41983</v>
      </c>
      <c r="E140" s="36">
        <f t="shared" si="18"/>
        <v>112</v>
      </c>
      <c r="F140" s="36">
        <f t="shared" si="19"/>
        <v>0</v>
      </c>
      <c r="G140" s="36">
        <f t="shared" si="20"/>
        <v>0</v>
      </c>
      <c r="H140" s="36">
        <f t="shared" si="21"/>
        <v>0</v>
      </c>
      <c r="I140" s="36">
        <f t="shared" si="22"/>
        <v>0</v>
      </c>
      <c r="J140" s="37" t="str">
        <f t="shared" si="23"/>
        <v>nincs</v>
      </c>
      <c r="K140" s="36">
        <v>1992</v>
      </c>
      <c r="L140" s="38">
        <v>41756</v>
      </c>
      <c r="M140" s="36">
        <f t="shared" si="24"/>
        <v>28</v>
      </c>
      <c r="N140" s="36">
        <f t="shared" si="25"/>
        <v>0</v>
      </c>
      <c r="O140" s="36">
        <f t="shared" si="26"/>
        <v>0</v>
      </c>
      <c r="P140" s="36">
        <f t="shared" si="27"/>
        <v>0</v>
      </c>
      <c r="Q140" s="36">
        <f t="shared" si="28"/>
        <v>0</v>
      </c>
      <c r="R140" s="37" t="str">
        <f t="shared" si="29"/>
        <v>nincs</v>
      </c>
      <c r="S140" s="24" t="str">
        <f t="shared" si="30"/>
        <v/>
      </c>
      <c r="T140" s="24" t="str">
        <f t="shared" si="31"/>
        <v/>
      </c>
      <c r="U140" s="24" t="str">
        <f t="shared" si="32"/>
        <v/>
      </c>
      <c r="V140" s="24" t="str">
        <f t="shared" si="33"/>
        <v/>
      </c>
      <c r="W140" s="24">
        <f t="shared" ca="1" si="34"/>
        <v>112</v>
      </c>
      <c r="X140" s="24">
        <f t="shared" ca="1" si="35"/>
        <v>28</v>
      </c>
      <c r="Y140" s="24" t="s">
        <v>640</v>
      </c>
      <c r="Z140" s="38">
        <v>41983</v>
      </c>
      <c r="AA140" s="38">
        <v>41756</v>
      </c>
      <c r="AI140" s="24" t="str">
        <f>IF(U140="","",U140&amp;V140)</f>
        <v/>
      </c>
      <c r="AX140" s="24" t="str">
        <f>IF(S140="","",S140&amp;T140)</f>
        <v/>
      </c>
      <c r="AZ140" s="24" t="s">
        <v>543</v>
      </c>
      <c r="BA140" s="24" t="s">
        <v>708</v>
      </c>
      <c r="BB140" s="36">
        <v>1908</v>
      </c>
      <c r="BC140" s="38">
        <v>41983</v>
      </c>
      <c r="BD140" s="36">
        <v>1992</v>
      </c>
      <c r="BE140" s="38">
        <v>41756</v>
      </c>
    </row>
    <row r="141" spans="1:57" x14ac:dyDescent="0.25">
      <c r="A141" s="24" t="s">
        <v>596</v>
      </c>
      <c r="B141" s="24" t="s">
        <v>597</v>
      </c>
      <c r="C141" s="36">
        <v>1791</v>
      </c>
      <c r="D141" s="25">
        <v>41887</v>
      </c>
      <c r="E141" s="36">
        <f t="shared" si="18"/>
        <v>229</v>
      </c>
      <c r="F141" s="36">
        <f t="shared" si="19"/>
        <v>0</v>
      </c>
      <c r="G141" s="36">
        <f t="shared" si="20"/>
        <v>0</v>
      </c>
      <c r="H141" s="36">
        <f t="shared" si="21"/>
        <v>0</v>
      </c>
      <c r="I141" s="36">
        <f t="shared" si="22"/>
        <v>0</v>
      </c>
      <c r="J141" s="37" t="str">
        <f t="shared" si="23"/>
        <v>nincs</v>
      </c>
      <c r="K141" s="36">
        <v>1864</v>
      </c>
      <c r="L141" s="25">
        <v>41761</v>
      </c>
      <c r="M141" s="36">
        <f t="shared" si="24"/>
        <v>156</v>
      </c>
      <c r="N141" s="36">
        <f t="shared" si="25"/>
        <v>0</v>
      </c>
      <c r="O141" s="36">
        <f t="shared" si="26"/>
        <v>0</v>
      </c>
      <c r="P141" s="36">
        <f t="shared" si="27"/>
        <v>0</v>
      </c>
      <c r="Q141" s="36">
        <f t="shared" si="28"/>
        <v>0</v>
      </c>
      <c r="R141" s="37" t="str">
        <f t="shared" si="29"/>
        <v>nincs</v>
      </c>
      <c r="S141" s="24" t="str">
        <f t="shared" si="30"/>
        <v/>
      </c>
      <c r="T141" s="24" t="str">
        <f t="shared" si="31"/>
        <v/>
      </c>
      <c r="U141" s="24" t="str">
        <f t="shared" si="32"/>
        <v/>
      </c>
      <c r="V141" s="24" t="str">
        <f t="shared" si="33"/>
        <v/>
      </c>
      <c r="W141" s="24">
        <f t="shared" ca="1" si="34"/>
        <v>229</v>
      </c>
      <c r="X141" s="24">
        <f t="shared" ca="1" si="35"/>
        <v>156</v>
      </c>
      <c r="Y141" s="24" t="s">
        <v>640</v>
      </c>
      <c r="Z141" s="25">
        <v>41887</v>
      </c>
      <c r="AA141" s="25">
        <v>41761</v>
      </c>
      <c r="AK141" s="24" t="str">
        <f>IF(U141="","",U141&amp;V141)</f>
        <v/>
      </c>
      <c r="AR141" s="24" t="str">
        <f>IF(S141="","",S141&amp;T141)</f>
        <v/>
      </c>
      <c r="AZ141" s="24" t="s">
        <v>596</v>
      </c>
      <c r="BA141" s="24" t="s">
        <v>597</v>
      </c>
      <c r="BB141" s="36">
        <v>1791</v>
      </c>
      <c r="BC141" s="25">
        <v>41887</v>
      </c>
      <c r="BD141" s="36">
        <v>1864</v>
      </c>
      <c r="BE141" s="25">
        <v>41761</v>
      </c>
    </row>
    <row r="142" spans="1:57" x14ac:dyDescent="0.25">
      <c r="A142" s="24" t="s">
        <v>709</v>
      </c>
      <c r="B142" s="24" t="s">
        <v>710</v>
      </c>
      <c r="C142" s="36">
        <v>1892</v>
      </c>
      <c r="D142" s="25">
        <v>42251</v>
      </c>
      <c r="E142" s="36">
        <f t="shared" si="18"/>
        <v>128</v>
      </c>
      <c r="F142" s="36">
        <f t="shared" si="19"/>
        <v>0</v>
      </c>
      <c r="G142" s="36">
        <f t="shared" si="20"/>
        <v>0</v>
      </c>
      <c r="H142" s="36">
        <f t="shared" si="21"/>
        <v>0</v>
      </c>
      <c r="I142" s="36">
        <f t="shared" si="22"/>
        <v>0</v>
      </c>
      <c r="J142" s="37" t="str">
        <f t="shared" si="23"/>
        <v>nincs</v>
      </c>
      <c r="K142" s="36">
        <v>1974</v>
      </c>
      <c r="L142" s="25">
        <v>42177</v>
      </c>
      <c r="M142" s="36">
        <f t="shared" si="24"/>
        <v>46</v>
      </c>
      <c r="N142" s="36">
        <f t="shared" si="25"/>
        <v>0</v>
      </c>
      <c r="O142" s="36">
        <f t="shared" si="26"/>
        <v>0</v>
      </c>
      <c r="P142" s="36">
        <f t="shared" si="27"/>
        <v>0</v>
      </c>
      <c r="Q142" s="36">
        <f t="shared" si="28"/>
        <v>0</v>
      </c>
      <c r="R142" s="37" t="str">
        <f t="shared" si="29"/>
        <v>nincs</v>
      </c>
      <c r="S142" s="24" t="str">
        <f t="shared" si="30"/>
        <v/>
      </c>
      <c r="T142" s="24" t="str">
        <f t="shared" si="31"/>
        <v/>
      </c>
      <c r="U142" s="24" t="str">
        <f t="shared" si="32"/>
        <v/>
      </c>
      <c r="V142" s="24" t="str">
        <f t="shared" si="33"/>
        <v/>
      </c>
      <c r="W142" s="24">
        <f t="shared" ca="1" si="34"/>
        <v>128</v>
      </c>
      <c r="X142" s="24">
        <f t="shared" ca="1" si="35"/>
        <v>46</v>
      </c>
      <c r="Y142" s="24" t="s">
        <v>640</v>
      </c>
      <c r="Z142" s="25">
        <v>42251</v>
      </c>
      <c r="AA142" s="25">
        <v>42177</v>
      </c>
      <c r="AM142" s="24" t="str">
        <f>IF(U142="","",U142&amp;V142)</f>
        <v/>
      </c>
      <c r="AR142" s="24" t="str">
        <f>IF(S142="","",S142&amp;T142)</f>
        <v/>
      </c>
      <c r="AZ142" s="24" t="s">
        <v>709</v>
      </c>
      <c r="BA142" s="24" t="s">
        <v>710</v>
      </c>
      <c r="BB142" s="36">
        <v>1892</v>
      </c>
      <c r="BC142" s="25">
        <v>42251</v>
      </c>
      <c r="BD142" s="36">
        <v>1974</v>
      </c>
      <c r="BE142" s="25">
        <v>42177</v>
      </c>
    </row>
    <row r="143" spans="1:57" x14ac:dyDescent="0.25">
      <c r="A143" s="24" t="s">
        <v>476</v>
      </c>
      <c r="B143" s="24" t="s">
        <v>34</v>
      </c>
      <c r="C143" s="36">
        <v>1567</v>
      </c>
      <c r="D143" s="38">
        <v>41774</v>
      </c>
      <c r="E143" s="36">
        <f t="shared" si="18"/>
        <v>453</v>
      </c>
      <c r="F143" s="36">
        <f t="shared" si="19"/>
        <v>0</v>
      </c>
      <c r="G143" s="36">
        <f t="shared" si="20"/>
        <v>0</v>
      </c>
      <c r="H143" s="36">
        <f t="shared" si="21"/>
        <v>0</v>
      </c>
      <c r="I143" s="36">
        <f t="shared" si="22"/>
        <v>0</v>
      </c>
      <c r="J143" s="37" t="str">
        <f t="shared" si="23"/>
        <v>nincs</v>
      </c>
      <c r="K143" s="36">
        <v>1643</v>
      </c>
      <c r="L143" s="38">
        <v>41972</v>
      </c>
      <c r="M143" s="36">
        <f t="shared" si="24"/>
        <v>377</v>
      </c>
      <c r="N143" s="36">
        <f t="shared" si="25"/>
        <v>0</v>
      </c>
      <c r="O143" s="36">
        <f t="shared" si="26"/>
        <v>0</v>
      </c>
      <c r="P143" s="36">
        <f t="shared" si="27"/>
        <v>0</v>
      </c>
      <c r="Q143" s="36">
        <f t="shared" si="28"/>
        <v>0</v>
      </c>
      <c r="R143" s="37" t="str">
        <f t="shared" si="29"/>
        <v>nincs</v>
      </c>
      <c r="S143" s="24" t="str">
        <f t="shared" si="30"/>
        <v/>
      </c>
      <c r="T143" s="24" t="str">
        <f t="shared" si="31"/>
        <v/>
      </c>
      <c r="U143" s="24" t="str">
        <f t="shared" si="32"/>
        <v/>
      </c>
      <c r="V143" s="24" t="str">
        <f t="shared" si="33"/>
        <v/>
      </c>
      <c r="W143" s="24">
        <f t="shared" ca="1" si="34"/>
        <v>453</v>
      </c>
      <c r="X143" s="24">
        <f t="shared" ca="1" si="35"/>
        <v>377</v>
      </c>
      <c r="Y143" s="24" t="s">
        <v>640</v>
      </c>
      <c r="Z143" s="38">
        <v>41774</v>
      </c>
      <c r="AA143" s="38">
        <v>41972</v>
      </c>
      <c r="AJ143" s="24" t="str">
        <f>IF(S143="","",S143&amp;T143)</f>
        <v/>
      </c>
      <c r="AW143" s="24" t="str">
        <f>IF(U143="","",U143&amp;V143)</f>
        <v/>
      </c>
      <c r="AZ143" s="24" t="s">
        <v>476</v>
      </c>
      <c r="BA143" s="24" t="s">
        <v>34</v>
      </c>
      <c r="BB143" s="36">
        <v>1567</v>
      </c>
      <c r="BC143" s="38">
        <v>41774</v>
      </c>
      <c r="BD143" s="36">
        <v>1643</v>
      </c>
      <c r="BE143" s="38">
        <v>41972</v>
      </c>
    </row>
    <row r="144" spans="1:57" x14ac:dyDescent="0.25">
      <c r="A144" s="24" t="s">
        <v>541</v>
      </c>
      <c r="B144" s="24" t="s">
        <v>75</v>
      </c>
      <c r="C144" s="36">
        <v>1815</v>
      </c>
      <c r="D144" s="38">
        <v>41884</v>
      </c>
      <c r="E144" s="36">
        <f t="shared" si="18"/>
        <v>205</v>
      </c>
      <c r="F144" s="36">
        <f t="shared" si="19"/>
        <v>0</v>
      </c>
      <c r="G144" s="36">
        <f t="shared" si="20"/>
        <v>0</v>
      </c>
      <c r="H144" s="36">
        <f t="shared" si="21"/>
        <v>0</v>
      </c>
      <c r="I144" s="36">
        <f t="shared" si="22"/>
        <v>0</v>
      </c>
      <c r="J144" s="37" t="str">
        <f t="shared" si="23"/>
        <v>nincs</v>
      </c>
      <c r="K144" s="36">
        <v>1870</v>
      </c>
      <c r="L144" s="38">
        <v>41943</v>
      </c>
      <c r="M144" s="36">
        <f t="shared" si="24"/>
        <v>150</v>
      </c>
      <c r="N144" s="36">
        <f t="shared" si="25"/>
        <v>0</v>
      </c>
      <c r="O144" s="36">
        <f t="shared" si="26"/>
        <v>1</v>
      </c>
      <c r="P144" s="36">
        <f t="shared" si="27"/>
        <v>1</v>
      </c>
      <c r="Q144" s="36">
        <f t="shared" si="28"/>
        <v>1</v>
      </c>
      <c r="R144" s="37">
        <f t="shared" si="29"/>
        <v>150</v>
      </c>
      <c r="S144" s="24" t="str">
        <f t="shared" si="30"/>
        <v/>
      </c>
      <c r="T144" s="24" t="str">
        <f t="shared" si="31"/>
        <v/>
      </c>
      <c r="U144" s="24" t="str">
        <f t="shared" si="32"/>
        <v>Mosonyi Mihály</v>
      </c>
      <c r="V144" s="24" t="str">
        <f t="shared" si="33"/>
        <v xml:space="preserve"> (150); </v>
      </c>
      <c r="W144" s="24">
        <f t="shared" ca="1" si="34"/>
        <v>205</v>
      </c>
      <c r="X144" s="24">
        <f t="shared" ca="1" si="35"/>
        <v>150</v>
      </c>
      <c r="Y144" s="24" t="s">
        <v>640</v>
      </c>
      <c r="Z144" s="38">
        <v>41884</v>
      </c>
      <c r="AA144" s="38">
        <v>41943</v>
      </c>
      <c r="AR144" s="24" t="str">
        <f>IF(S144="","",S144&amp;T144)</f>
        <v/>
      </c>
      <c r="AU144" s="24" t="str">
        <f>IF(U144="","",U144&amp;V144)</f>
        <v xml:space="preserve">Mosonyi Mihály (150); </v>
      </c>
      <c r="AZ144" s="24" t="s">
        <v>541</v>
      </c>
      <c r="BA144" s="24" t="s">
        <v>75</v>
      </c>
      <c r="BB144" s="36">
        <v>1815</v>
      </c>
      <c r="BC144" s="38">
        <v>41884</v>
      </c>
      <c r="BD144" s="36">
        <v>1870</v>
      </c>
      <c r="BE144" s="38">
        <v>41943</v>
      </c>
    </row>
    <row r="145" spans="1:57" x14ac:dyDescent="0.25">
      <c r="A145" s="24" t="s">
        <v>563</v>
      </c>
      <c r="B145" s="24" t="s">
        <v>562</v>
      </c>
      <c r="C145" s="36">
        <v>1719</v>
      </c>
      <c r="D145" s="25">
        <v>41957</v>
      </c>
      <c r="E145" s="36">
        <f t="shared" si="18"/>
        <v>301</v>
      </c>
      <c r="F145" s="36">
        <f t="shared" si="19"/>
        <v>0</v>
      </c>
      <c r="G145" s="36">
        <f t="shared" si="20"/>
        <v>0</v>
      </c>
      <c r="H145" s="36">
        <f t="shared" si="21"/>
        <v>0</v>
      </c>
      <c r="I145" s="36">
        <f t="shared" si="22"/>
        <v>0</v>
      </c>
      <c r="J145" s="37" t="str">
        <f t="shared" si="23"/>
        <v>nincs</v>
      </c>
      <c r="K145" s="36">
        <v>1787</v>
      </c>
      <c r="L145" s="25">
        <v>41787</v>
      </c>
      <c r="M145" s="36">
        <f t="shared" si="24"/>
        <v>233</v>
      </c>
      <c r="N145" s="36">
        <f t="shared" si="25"/>
        <v>0</v>
      </c>
      <c r="O145" s="36">
        <f t="shared" si="26"/>
        <v>0</v>
      </c>
      <c r="P145" s="36">
        <f t="shared" si="27"/>
        <v>0</v>
      </c>
      <c r="Q145" s="36">
        <f t="shared" si="28"/>
        <v>0</v>
      </c>
      <c r="R145" s="37" t="str">
        <f t="shared" si="29"/>
        <v>nincs</v>
      </c>
      <c r="S145" s="24" t="str">
        <f t="shared" si="30"/>
        <v/>
      </c>
      <c r="T145" s="24" t="str">
        <f t="shared" si="31"/>
        <v/>
      </c>
      <c r="U145" s="24" t="str">
        <f t="shared" si="32"/>
        <v/>
      </c>
      <c r="V145" s="24" t="str">
        <f t="shared" si="33"/>
        <v/>
      </c>
      <c r="W145" s="24">
        <f t="shared" ca="1" si="34"/>
        <v>301</v>
      </c>
      <c r="X145" s="24">
        <f t="shared" ca="1" si="35"/>
        <v>233</v>
      </c>
      <c r="Y145" s="24" t="s">
        <v>640</v>
      </c>
      <c r="Z145" s="25">
        <v>41957</v>
      </c>
      <c r="AA145" s="25">
        <v>41787</v>
      </c>
      <c r="AK145" s="24" t="str">
        <f>IF(U145="","",U145&amp;V145)</f>
        <v/>
      </c>
      <c r="AV145" s="24" t="str">
        <f>IF(S145="","",S145&amp;T145)</f>
        <v/>
      </c>
      <c r="AZ145" s="24" t="s">
        <v>563</v>
      </c>
      <c r="BA145" s="24" t="s">
        <v>562</v>
      </c>
      <c r="BB145" s="36">
        <v>1719</v>
      </c>
      <c r="BC145" s="25">
        <v>41957</v>
      </c>
      <c r="BD145" s="36">
        <v>1787</v>
      </c>
      <c r="BE145" s="25">
        <v>41787</v>
      </c>
    </row>
    <row r="146" spans="1:57" x14ac:dyDescent="0.25">
      <c r="A146" s="24" t="s">
        <v>561</v>
      </c>
      <c r="B146" s="24" t="s">
        <v>35</v>
      </c>
      <c r="C146" s="36">
        <v>1756</v>
      </c>
      <c r="D146" s="38">
        <v>41666</v>
      </c>
      <c r="E146" s="36">
        <f t="shared" si="18"/>
        <v>264</v>
      </c>
      <c r="F146" s="36">
        <f t="shared" si="19"/>
        <v>0</v>
      </c>
      <c r="G146" s="36">
        <f t="shared" si="20"/>
        <v>0</v>
      </c>
      <c r="H146" s="36">
        <f t="shared" si="21"/>
        <v>0</v>
      </c>
      <c r="I146" s="36">
        <f t="shared" si="22"/>
        <v>0</v>
      </c>
      <c r="J146" s="37" t="str">
        <f t="shared" si="23"/>
        <v>nincs</v>
      </c>
      <c r="K146" s="36">
        <v>1791</v>
      </c>
      <c r="L146" s="38">
        <v>41978</v>
      </c>
      <c r="M146" s="36">
        <f t="shared" si="24"/>
        <v>229</v>
      </c>
      <c r="N146" s="36">
        <f t="shared" si="25"/>
        <v>0</v>
      </c>
      <c r="O146" s="36">
        <f t="shared" si="26"/>
        <v>0</v>
      </c>
      <c r="P146" s="36">
        <f t="shared" si="27"/>
        <v>0</v>
      </c>
      <c r="Q146" s="36">
        <f t="shared" si="28"/>
        <v>0</v>
      </c>
      <c r="R146" s="37" t="str">
        <f t="shared" si="29"/>
        <v>nincs</v>
      </c>
      <c r="S146" s="24" t="str">
        <f t="shared" si="30"/>
        <v/>
      </c>
      <c r="T146" s="24" t="str">
        <f t="shared" si="31"/>
        <v/>
      </c>
      <c r="U146" s="24" t="str">
        <f t="shared" si="32"/>
        <v/>
      </c>
      <c r="V146" s="24" t="str">
        <f t="shared" si="33"/>
        <v/>
      </c>
      <c r="W146" s="24">
        <f t="shared" ca="1" si="34"/>
        <v>264</v>
      </c>
      <c r="X146" s="24">
        <f t="shared" ca="1" si="35"/>
        <v>229</v>
      </c>
      <c r="Y146" s="24" t="s">
        <v>640</v>
      </c>
      <c r="Z146" s="38">
        <v>41666</v>
      </c>
      <c r="AA146" s="38">
        <v>41978</v>
      </c>
      <c r="AB146" s="24" t="str">
        <f>IF(S146="","",S146&amp;T146)</f>
        <v/>
      </c>
      <c r="AY146" s="24" t="str">
        <f>IF(U146="","",U146&amp;V146)</f>
        <v/>
      </c>
      <c r="AZ146" s="24" t="s">
        <v>561</v>
      </c>
      <c r="BA146" s="24" t="s">
        <v>35</v>
      </c>
      <c r="BB146" s="36">
        <v>1756</v>
      </c>
      <c r="BC146" s="38">
        <v>41666</v>
      </c>
      <c r="BD146" s="36">
        <v>1791</v>
      </c>
      <c r="BE146" s="38">
        <v>41978</v>
      </c>
    </row>
    <row r="147" spans="1:57" x14ac:dyDescent="0.25">
      <c r="A147" s="24" t="s">
        <v>540</v>
      </c>
      <c r="B147" s="24" t="s">
        <v>711</v>
      </c>
      <c r="C147" s="36">
        <v>1839</v>
      </c>
      <c r="D147" s="38">
        <v>41719</v>
      </c>
      <c r="E147" s="36">
        <f t="shared" si="18"/>
        <v>181</v>
      </c>
      <c r="F147" s="36">
        <f t="shared" si="19"/>
        <v>0</v>
      </c>
      <c r="G147" s="36">
        <f t="shared" si="20"/>
        <v>0</v>
      </c>
      <c r="H147" s="36">
        <f t="shared" si="21"/>
        <v>0</v>
      </c>
      <c r="I147" s="36">
        <f t="shared" si="22"/>
        <v>0</v>
      </c>
      <c r="J147" s="37" t="str">
        <f t="shared" si="23"/>
        <v>nincs</v>
      </c>
      <c r="K147" s="36">
        <v>1881</v>
      </c>
      <c r="L147" s="38">
        <v>41726</v>
      </c>
      <c r="M147" s="36">
        <f t="shared" si="24"/>
        <v>139</v>
      </c>
      <c r="N147" s="36">
        <f t="shared" si="25"/>
        <v>0</v>
      </c>
      <c r="O147" s="36">
        <f t="shared" si="26"/>
        <v>0</v>
      </c>
      <c r="P147" s="36">
        <f t="shared" si="27"/>
        <v>0</v>
      </c>
      <c r="Q147" s="36">
        <f t="shared" si="28"/>
        <v>0</v>
      </c>
      <c r="R147" s="37" t="str">
        <f t="shared" si="29"/>
        <v>nincs</v>
      </c>
      <c r="S147" s="24" t="str">
        <f t="shared" si="30"/>
        <v/>
      </c>
      <c r="T147" s="24" t="str">
        <f t="shared" si="31"/>
        <v/>
      </c>
      <c r="U147" s="24" t="str">
        <f t="shared" si="32"/>
        <v/>
      </c>
      <c r="V147" s="24" t="str">
        <f t="shared" si="33"/>
        <v/>
      </c>
      <c r="W147" s="24">
        <f t="shared" ca="1" si="34"/>
        <v>181</v>
      </c>
      <c r="X147" s="24">
        <f t="shared" ca="1" si="35"/>
        <v>139</v>
      </c>
      <c r="Y147" s="24" t="s">
        <v>640</v>
      </c>
      <c r="Z147" s="38">
        <v>41719</v>
      </c>
      <c r="AA147" s="38">
        <v>41726</v>
      </c>
      <c r="AF147" s="24" t="str">
        <f>IF(S147="","",S147&amp;T147)</f>
        <v/>
      </c>
      <c r="AG147" s="24" t="str">
        <f>IF(U147="","",U147&amp;V147)</f>
        <v/>
      </c>
      <c r="AZ147" s="24" t="s">
        <v>540</v>
      </c>
      <c r="BA147" s="24" t="s">
        <v>711</v>
      </c>
      <c r="BB147" s="36">
        <v>1839</v>
      </c>
      <c r="BC147" s="38">
        <v>41719</v>
      </c>
      <c r="BD147" s="36">
        <v>1881</v>
      </c>
      <c r="BE147" s="38">
        <v>41726</v>
      </c>
    </row>
    <row r="148" spans="1:57" x14ac:dyDescent="0.25">
      <c r="A148" s="24" t="s">
        <v>712</v>
      </c>
      <c r="B148" s="24" t="s">
        <v>713</v>
      </c>
      <c r="C148" s="36">
        <v>1912</v>
      </c>
      <c r="D148" s="25">
        <v>42304</v>
      </c>
      <c r="E148" s="36">
        <f t="shared" si="18"/>
        <v>108</v>
      </c>
      <c r="F148" s="36">
        <f t="shared" si="19"/>
        <v>0</v>
      </c>
      <c r="G148" s="36">
        <f t="shared" si="20"/>
        <v>0</v>
      </c>
      <c r="H148" s="36">
        <f t="shared" si="21"/>
        <v>0</v>
      </c>
      <c r="I148" s="36">
        <f t="shared" si="22"/>
        <v>0</v>
      </c>
      <c r="J148" s="37" t="str">
        <f t="shared" si="23"/>
        <v>nincs</v>
      </c>
      <c r="K148" s="36">
        <v>1997</v>
      </c>
      <c r="L148" s="25">
        <v>42226</v>
      </c>
      <c r="M148" s="36">
        <f t="shared" si="24"/>
        <v>23</v>
      </c>
      <c r="N148" s="36">
        <f t="shared" si="25"/>
        <v>0</v>
      </c>
      <c r="O148" s="36">
        <f t="shared" si="26"/>
        <v>0</v>
      </c>
      <c r="P148" s="36">
        <f t="shared" si="27"/>
        <v>0</v>
      </c>
      <c r="Q148" s="36">
        <f t="shared" si="28"/>
        <v>0</v>
      </c>
      <c r="R148" s="37" t="str">
        <f t="shared" si="29"/>
        <v>nincs</v>
      </c>
      <c r="S148" s="24" t="str">
        <f t="shared" si="30"/>
        <v/>
      </c>
      <c r="T148" s="24" t="str">
        <f t="shared" si="31"/>
        <v/>
      </c>
      <c r="U148" s="24" t="str">
        <f t="shared" si="32"/>
        <v/>
      </c>
      <c r="V148" s="24" t="str">
        <f t="shared" si="33"/>
        <v/>
      </c>
      <c r="W148" s="24">
        <f t="shared" ca="1" si="34"/>
        <v>108</v>
      </c>
      <c r="X148" s="24">
        <f t="shared" ca="1" si="35"/>
        <v>23</v>
      </c>
      <c r="Y148" s="24" t="s">
        <v>640</v>
      </c>
      <c r="Z148" s="25">
        <v>42304</v>
      </c>
      <c r="AA148" s="25">
        <v>42226</v>
      </c>
      <c r="AQ148" s="24" t="str">
        <f>IF(U148="","",U148&amp;V148)</f>
        <v/>
      </c>
      <c r="AT148" s="24" t="str">
        <f>IF(S148="","",S148&amp;T148)</f>
        <v/>
      </c>
      <c r="AZ148" s="24" t="s">
        <v>712</v>
      </c>
      <c r="BA148" s="24" t="s">
        <v>713</v>
      </c>
      <c r="BB148" s="36">
        <v>1912</v>
      </c>
      <c r="BC148" s="25">
        <v>42304</v>
      </c>
      <c r="BD148" s="36">
        <v>1997</v>
      </c>
      <c r="BE148" s="25">
        <v>42226</v>
      </c>
    </row>
    <row r="149" spans="1:57" x14ac:dyDescent="0.25">
      <c r="A149" s="24" t="s">
        <v>761</v>
      </c>
      <c r="B149" s="24" t="s">
        <v>762</v>
      </c>
      <c r="C149" s="36">
        <v>1865</v>
      </c>
      <c r="D149" s="25">
        <v>42164</v>
      </c>
      <c r="E149" s="36">
        <f t="shared" si="18"/>
        <v>155</v>
      </c>
      <c r="F149" s="36">
        <f t="shared" si="19"/>
        <v>0</v>
      </c>
      <c r="G149" s="36">
        <f t="shared" si="20"/>
        <v>0</v>
      </c>
      <c r="H149" s="36">
        <f t="shared" si="21"/>
        <v>0</v>
      </c>
      <c r="I149" s="36">
        <f t="shared" si="22"/>
        <v>0</v>
      </c>
      <c r="J149" s="37" t="str">
        <f t="shared" si="23"/>
        <v>nincs</v>
      </c>
      <c r="K149" s="36">
        <v>1931</v>
      </c>
      <c r="L149" s="25">
        <v>42280</v>
      </c>
      <c r="M149" s="36">
        <f t="shared" si="24"/>
        <v>89</v>
      </c>
      <c r="N149" s="36">
        <f t="shared" si="25"/>
        <v>0</v>
      </c>
      <c r="O149" s="36">
        <f t="shared" si="26"/>
        <v>0</v>
      </c>
      <c r="P149" s="36">
        <f t="shared" si="27"/>
        <v>0</v>
      </c>
      <c r="Q149" s="36">
        <f t="shared" si="28"/>
        <v>0</v>
      </c>
      <c r="R149" s="37" t="str">
        <f t="shared" si="29"/>
        <v>nincs</v>
      </c>
      <c r="S149" s="24" t="str">
        <f t="shared" si="30"/>
        <v/>
      </c>
      <c r="T149" s="24" t="str">
        <f t="shared" si="31"/>
        <v/>
      </c>
      <c r="U149" s="24" t="str">
        <f t="shared" si="32"/>
        <v/>
      </c>
      <c r="V149" s="24" t="str">
        <f t="shared" si="33"/>
        <v/>
      </c>
      <c r="W149" s="24">
        <f t="shared" ca="1" si="34"/>
        <v>155</v>
      </c>
      <c r="X149" s="24">
        <f t="shared" ca="1" si="35"/>
        <v>89</v>
      </c>
      <c r="Z149" s="25">
        <v>42164</v>
      </c>
      <c r="AA149" s="25">
        <v>42280</v>
      </c>
      <c r="AL149" s="24" t="str">
        <f>IF(S149="","",S149&amp;T149)</f>
        <v/>
      </c>
      <c r="AU149" s="24" t="str">
        <f>IF(U149="","",U149&amp;V149)</f>
        <v/>
      </c>
      <c r="AZ149" s="24" t="s">
        <v>761</v>
      </c>
      <c r="BA149" s="24" t="s">
        <v>762</v>
      </c>
      <c r="BB149" s="36">
        <v>1865</v>
      </c>
      <c r="BC149" s="25">
        <v>42164</v>
      </c>
      <c r="BD149" s="36">
        <v>1931</v>
      </c>
      <c r="BE149" s="25">
        <v>42280</v>
      </c>
    </row>
    <row r="150" spans="1:57" x14ac:dyDescent="0.25">
      <c r="A150" s="24" t="s">
        <v>534</v>
      </c>
      <c r="B150" s="24" t="s">
        <v>36</v>
      </c>
      <c r="C150" s="36">
        <v>1924</v>
      </c>
      <c r="D150" s="38">
        <v>41668</v>
      </c>
      <c r="E150" s="36">
        <f t="shared" si="18"/>
        <v>96</v>
      </c>
      <c r="F150" s="36">
        <f t="shared" si="19"/>
        <v>0</v>
      </c>
      <c r="G150" s="36">
        <f t="shared" si="20"/>
        <v>0</v>
      </c>
      <c r="H150" s="36">
        <f t="shared" si="21"/>
        <v>0</v>
      </c>
      <c r="I150" s="36">
        <f t="shared" si="22"/>
        <v>0</v>
      </c>
      <c r="J150" s="37" t="str">
        <f t="shared" si="23"/>
        <v>nincs</v>
      </c>
      <c r="K150" s="36">
        <v>1990</v>
      </c>
      <c r="L150" s="38">
        <v>41768</v>
      </c>
      <c r="M150" s="36">
        <f t="shared" si="24"/>
        <v>30</v>
      </c>
      <c r="N150" s="36">
        <f t="shared" si="25"/>
        <v>0</v>
      </c>
      <c r="O150" s="36">
        <f t="shared" si="26"/>
        <v>0</v>
      </c>
      <c r="P150" s="36">
        <f t="shared" si="27"/>
        <v>0</v>
      </c>
      <c r="Q150" s="36">
        <f t="shared" si="28"/>
        <v>1</v>
      </c>
      <c r="R150" s="37">
        <f t="shared" si="29"/>
        <v>30</v>
      </c>
      <c r="S150" s="24" t="str">
        <f t="shared" si="30"/>
        <v/>
      </c>
      <c r="T150" s="24" t="str">
        <f t="shared" si="31"/>
        <v/>
      </c>
      <c r="U150" s="24" t="str">
        <f t="shared" si="32"/>
        <v>Luigi Nono</v>
      </c>
      <c r="V150" s="24" t="str">
        <f t="shared" si="33"/>
        <v xml:space="preserve"> (30); </v>
      </c>
      <c r="W150" s="24">
        <f t="shared" ca="1" si="34"/>
        <v>96</v>
      </c>
      <c r="X150" s="24">
        <f t="shared" ca="1" si="35"/>
        <v>30</v>
      </c>
      <c r="Y150" s="24" t="s">
        <v>640</v>
      </c>
      <c r="Z150" s="38">
        <v>41668</v>
      </c>
      <c r="AA150" s="38">
        <v>41768</v>
      </c>
      <c r="AB150" s="24" t="str">
        <f>IF(S150="","",S150&amp;T150)</f>
        <v/>
      </c>
      <c r="AK150" s="24" t="str">
        <f>IF(U150="","",U150&amp;V150)</f>
        <v xml:space="preserve">Luigi Nono (30); </v>
      </c>
      <c r="AZ150" s="24" t="s">
        <v>534</v>
      </c>
      <c r="BA150" s="24" t="s">
        <v>36</v>
      </c>
      <c r="BB150" s="36">
        <v>1924</v>
      </c>
      <c r="BC150" s="38">
        <v>41668</v>
      </c>
      <c r="BD150" s="36">
        <v>1990</v>
      </c>
      <c r="BE150" s="38">
        <v>41768</v>
      </c>
    </row>
    <row r="151" spans="1:57" x14ac:dyDescent="0.25">
      <c r="A151" s="24" t="s">
        <v>714</v>
      </c>
      <c r="B151" s="24" t="s">
        <v>715</v>
      </c>
      <c r="C151" s="36"/>
      <c r="E151" s="36">
        <f t="shared" si="18"/>
        <v>2020</v>
      </c>
      <c r="F151" s="36">
        <f t="shared" si="19"/>
        <v>0</v>
      </c>
      <c r="G151" s="36">
        <f t="shared" si="20"/>
        <v>0</v>
      </c>
      <c r="H151" s="36">
        <f t="shared" si="21"/>
        <v>0</v>
      </c>
      <c r="I151" s="36">
        <f t="shared" si="22"/>
        <v>1</v>
      </c>
      <c r="J151" s="37">
        <f t="shared" si="23"/>
        <v>2020</v>
      </c>
      <c r="K151" s="36">
        <v>1497</v>
      </c>
      <c r="L151" s="25">
        <v>42041</v>
      </c>
      <c r="M151" s="36">
        <f t="shared" si="24"/>
        <v>523</v>
      </c>
      <c r="N151" s="36">
        <f t="shared" si="25"/>
        <v>0</v>
      </c>
      <c r="O151" s="36">
        <f t="shared" si="26"/>
        <v>0</v>
      </c>
      <c r="P151" s="36">
        <f t="shared" si="27"/>
        <v>0</v>
      </c>
      <c r="Q151" s="36">
        <f t="shared" si="28"/>
        <v>0</v>
      </c>
      <c r="R151" s="37" t="str">
        <f t="shared" si="29"/>
        <v>nincs</v>
      </c>
      <c r="S151" s="24" t="str">
        <f t="shared" si="30"/>
        <v>Johannes Ockeghem</v>
      </c>
      <c r="T151" s="24" t="str">
        <f t="shared" si="31"/>
        <v xml:space="preserve"> (2020); </v>
      </c>
      <c r="U151" s="24" t="str">
        <f t="shared" si="32"/>
        <v/>
      </c>
      <c r="V151" s="24" t="str">
        <f t="shared" si="33"/>
        <v/>
      </c>
      <c r="W151" s="24">
        <f t="shared" ca="1" si="34"/>
        <v>2020</v>
      </c>
      <c r="X151" s="24">
        <f t="shared" ca="1" si="35"/>
        <v>523</v>
      </c>
      <c r="Y151" s="24" t="s">
        <v>640</v>
      </c>
      <c r="AA151" s="25">
        <v>42041</v>
      </c>
      <c r="AE151" s="24" t="str">
        <f>IF(U151="","",U151&amp;V151)</f>
        <v/>
      </c>
      <c r="AZ151" s="24" t="s">
        <v>714</v>
      </c>
      <c r="BA151" s="24" t="s">
        <v>715</v>
      </c>
      <c r="BB151" s="36"/>
      <c r="BD151" s="36">
        <v>1497</v>
      </c>
      <c r="BE151" s="25">
        <v>42041</v>
      </c>
    </row>
    <row r="152" spans="1:57" x14ac:dyDescent="0.25">
      <c r="A152" s="24" t="s">
        <v>611</v>
      </c>
      <c r="B152" s="24" t="s">
        <v>612</v>
      </c>
      <c r="C152" s="36">
        <v>1819</v>
      </c>
      <c r="D152" s="25">
        <v>41810</v>
      </c>
      <c r="E152" s="36">
        <f t="shared" si="18"/>
        <v>201</v>
      </c>
      <c r="F152" s="36">
        <f t="shared" si="19"/>
        <v>0</v>
      </c>
      <c r="G152" s="36">
        <f t="shared" si="20"/>
        <v>0</v>
      </c>
      <c r="H152" s="36">
        <f t="shared" si="21"/>
        <v>0</v>
      </c>
      <c r="I152" s="36">
        <f t="shared" si="22"/>
        <v>0</v>
      </c>
      <c r="J152" s="37" t="str">
        <f t="shared" si="23"/>
        <v>nincs</v>
      </c>
      <c r="K152" s="36">
        <v>1880</v>
      </c>
      <c r="L152" s="25">
        <v>41917</v>
      </c>
      <c r="M152" s="36">
        <f t="shared" si="24"/>
        <v>140</v>
      </c>
      <c r="N152" s="36">
        <f t="shared" si="25"/>
        <v>0</v>
      </c>
      <c r="O152" s="36">
        <f t="shared" si="26"/>
        <v>0</v>
      </c>
      <c r="P152" s="36">
        <f t="shared" si="27"/>
        <v>0</v>
      </c>
      <c r="Q152" s="36">
        <f t="shared" si="28"/>
        <v>1</v>
      </c>
      <c r="R152" s="37">
        <f t="shared" si="29"/>
        <v>140</v>
      </c>
      <c r="S152" s="24" t="str">
        <f t="shared" si="30"/>
        <v/>
      </c>
      <c r="T152" s="24" t="str">
        <f t="shared" si="31"/>
        <v/>
      </c>
      <c r="U152" s="24" t="str">
        <f t="shared" si="32"/>
        <v>Jacques Offenbach</v>
      </c>
      <c r="V152" s="24" t="str">
        <f t="shared" si="33"/>
        <v xml:space="preserve"> (140); </v>
      </c>
      <c r="W152" s="24">
        <f t="shared" ca="1" si="34"/>
        <v>201</v>
      </c>
      <c r="X152" s="24">
        <f t="shared" ca="1" si="35"/>
        <v>140</v>
      </c>
      <c r="Y152" s="24" t="s">
        <v>640</v>
      </c>
      <c r="Z152" s="25">
        <v>41810</v>
      </c>
      <c r="AA152" s="25">
        <v>41917</v>
      </c>
      <c r="AL152" s="24" t="str">
        <f>IF(S152="","",S152&amp;T152)</f>
        <v/>
      </c>
      <c r="AU152" s="24" t="str">
        <f>IF(U152="","",U152&amp;V152)</f>
        <v xml:space="preserve">Jacques Offenbach (140); </v>
      </c>
      <c r="AZ152" s="24" t="s">
        <v>611</v>
      </c>
      <c r="BA152" s="24" t="s">
        <v>612</v>
      </c>
      <c r="BB152" s="36">
        <v>1819</v>
      </c>
      <c r="BC152" s="25">
        <v>41810</v>
      </c>
      <c r="BD152" s="36">
        <v>1880</v>
      </c>
      <c r="BE152" s="25">
        <v>41917</v>
      </c>
    </row>
    <row r="153" spans="1:57" x14ac:dyDescent="0.25">
      <c r="A153" s="24" t="s">
        <v>716</v>
      </c>
      <c r="B153" s="24" t="s">
        <v>717</v>
      </c>
      <c r="C153" s="36">
        <v>1895</v>
      </c>
      <c r="D153" s="25">
        <v>42195</v>
      </c>
      <c r="E153" s="36">
        <f t="shared" si="18"/>
        <v>125</v>
      </c>
      <c r="F153" s="36">
        <f t="shared" si="19"/>
        <v>0</v>
      </c>
      <c r="G153" s="36">
        <f t="shared" si="20"/>
        <v>0</v>
      </c>
      <c r="H153" s="36">
        <f t="shared" si="21"/>
        <v>1</v>
      </c>
      <c r="I153" s="36">
        <f t="shared" si="22"/>
        <v>0</v>
      </c>
      <c r="J153" s="37">
        <f t="shared" si="23"/>
        <v>125</v>
      </c>
      <c r="K153" s="36">
        <v>1982</v>
      </c>
      <c r="L153" s="25">
        <v>42092</v>
      </c>
      <c r="M153" s="36">
        <f t="shared" si="24"/>
        <v>38</v>
      </c>
      <c r="N153" s="36">
        <f t="shared" si="25"/>
        <v>0</v>
      </c>
      <c r="O153" s="36">
        <f t="shared" si="26"/>
        <v>0</v>
      </c>
      <c r="P153" s="36">
        <f t="shared" si="27"/>
        <v>0</v>
      </c>
      <c r="Q153" s="36">
        <f t="shared" si="28"/>
        <v>0</v>
      </c>
      <c r="R153" s="37" t="str">
        <f t="shared" si="29"/>
        <v>nincs</v>
      </c>
      <c r="S153" s="24" t="str">
        <f t="shared" si="30"/>
        <v>Carl Orff</v>
      </c>
      <c r="T153" s="24" t="str">
        <f t="shared" si="31"/>
        <v xml:space="preserve"> (125); </v>
      </c>
      <c r="U153" s="24" t="str">
        <f t="shared" si="32"/>
        <v/>
      </c>
      <c r="V153" s="24" t="str">
        <f t="shared" si="33"/>
        <v/>
      </c>
      <c r="W153" s="24">
        <f t="shared" ca="1" si="34"/>
        <v>125</v>
      </c>
      <c r="X153" s="24">
        <f t="shared" ca="1" si="35"/>
        <v>38</v>
      </c>
      <c r="Y153" s="24" t="s">
        <v>640</v>
      </c>
      <c r="Z153" s="25">
        <v>42195</v>
      </c>
      <c r="AA153" s="25">
        <v>42092</v>
      </c>
      <c r="AG153" s="24" t="str">
        <f>IF(U153="","",U153&amp;V153)</f>
        <v/>
      </c>
      <c r="AN153" s="24" t="str">
        <f>IF(S153="","",S153&amp;T153)</f>
        <v xml:space="preserve">Carl Orff (125); </v>
      </c>
      <c r="AZ153" s="24" t="s">
        <v>716</v>
      </c>
      <c r="BA153" s="24" t="s">
        <v>717</v>
      </c>
      <c r="BB153" s="36">
        <v>1895</v>
      </c>
      <c r="BC153" s="25">
        <v>42195</v>
      </c>
      <c r="BD153" s="36">
        <v>1982</v>
      </c>
      <c r="BE153" s="25">
        <v>42092</v>
      </c>
    </row>
    <row r="154" spans="1:57" x14ac:dyDescent="0.25">
      <c r="A154" s="24" t="s">
        <v>568</v>
      </c>
      <c r="B154" s="24" t="s">
        <v>569</v>
      </c>
      <c r="C154" s="36">
        <v>1653</v>
      </c>
      <c r="D154" s="25">
        <v>41883</v>
      </c>
      <c r="E154" s="36">
        <f t="shared" ref="E154:E217" si="36">$G$1-$C154</f>
        <v>367</v>
      </c>
      <c r="F154" s="36">
        <f t="shared" si="19"/>
        <v>0</v>
      </c>
      <c r="G154" s="36">
        <f t="shared" si="20"/>
        <v>0</v>
      </c>
      <c r="H154" s="36">
        <f t="shared" si="21"/>
        <v>0</v>
      </c>
      <c r="I154" s="36">
        <f t="shared" si="22"/>
        <v>0</v>
      </c>
      <c r="J154" s="37" t="str">
        <f t="shared" si="23"/>
        <v>nincs</v>
      </c>
      <c r="K154" s="36">
        <v>1706</v>
      </c>
      <c r="L154" s="25">
        <v>41701</v>
      </c>
      <c r="M154" s="36">
        <f t="shared" ref="M154:M217" si="37">$G$1-$K154</f>
        <v>314</v>
      </c>
      <c r="N154" s="36">
        <f t="shared" si="25"/>
        <v>0</v>
      </c>
      <c r="O154" s="36">
        <f t="shared" si="26"/>
        <v>0</v>
      </c>
      <c r="P154" s="36">
        <f t="shared" si="27"/>
        <v>0</v>
      </c>
      <c r="Q154" s="36">
        <f t="shared" si="28"/>
        <v>0</v>
      </c>
      <c r="R154" s="37" t="str">
        <f t="shared" si="29"/>
        <v>nincs</v>
      </c>
      <c r="S154" s="24" t="str">
        <f t="shared" si="30"/>
        <v/>
      </c>
      <c r="T154" s="24" t="str">
        <f t="shared" si="31"/>
        <v/>
      </c>
      <c r="U154" s="24" t="str">
        <f t="shared" ref="U154:U217" si="38">IF(OR($R154="nincs",$R154=$G$1),"",$B154)</f>
        <v/>
      </c>
      <c r="V154" s="24" t="str">
        <f t="shared" ref="V154:V217" si="39">IF(OR($R154="nincs",$R154=$G$1),""," ("&amp;$R154&amp;"); ")</f>
        <v/>
      </c>
      <c r="W154" s="24">
        <f t="shared" ca="1" si="34"/>
        <v>367</v>
      </c>
      <c r="X154" s="24">
        <f t="shared" ca="1" si="35"/>
        <v>314</v>
      </c>
      <c r="Z154" s="25">
        <v>41883</v>
      </c>
      <c r="AA154" s="25">
        <v>41701</v>
      </c>
      <c r="AG154" s="24" t="str">
        <f>IF(U154="","",U154&amp;V154)</f>
        <v/>
      </c>
      <c r="AR154" s="24" t="str">
        <f>IF(S154="","",S154&amp;T154)</f>
        <v/>
      </c>
      <c r="AZ154" s="24" t="s">
        <v>568</v>
      </c>
      <c r="BA154" s="24" t="s">
        <v>569</v>
      </c>
      <c r="BB154" s="36">
        <v>1653</v>
      </c>
      <c r="BC154" s="25">
        <v>41883</v>
      </c>
      <c r="BD154" s="36">
        <v>1706</v>
      </c>
      <c r="BE154" s="25">
        <v>41701</v>
      </c>
    </row>
    <row r="155" spans="1:57" x14ac:dyDescent="0.25">
      <c r="A155" s="24" t="s">
        <v>718</v>
      </c>
      <c r="B155" s="24" t="s">
        <v>719</v>
      </c>
      <c r="C155" s="36">
        <v>1782</v>
      </c>
      <c r="D155" s="25">
        <v>42304</v>
      </c>
      <c r="E155" s="36">
        <f t="shared" si="36"/>
        <v>238</v>
      </c>
      <c r="F155" s="36">
        <f t="shared" ref="F155:F218" si="40">IF(MOD($E155,$F$25)=0,1,0)</f>
        <v>0</v>
      </c>
      <c r="G155" s="36">
        <f t="shared" ref="G155:G218" si="41">IF(MOD($E155,$G$25)=0,1,0)</f>
        <v>0</v>
      </c>
      <c r="H155" s="36">
        <f t="shared" ref="H155:H218" si="42">IF(MOD($E155,$H$25)=0,1,0)</f>
        <v>0</v>
      </c>
      <c r="I155" s="36">
        <f t="shared" ref="I155:I218" si="43">IF(MOD($E155,$I$25)=0,1,0)</f>
        <v>0</v>
      </c>
      <c r="J155" s="37" t="str">
        <f t="shared" ref="J155:J218" si="44">IF(SUM($F155:$I155)&gt;0,$E155,"nincs")</f>
        <v>nincs</v>
      </c>
      <c r="K155" s="36">
        <v>1840</v>
      </c>
      <c r="L155" s="25">
        <v>42151</v>
      </c>
      <c r="M155" s="36">
        <f t="shared" si="37"/>
        <v>180</v>
      </c>
      <c r="N155" s="36">
        <f t="shared" ref="N155:N218" si="45">IF(MOD($M155,$N$25)=0,1,0)</f>
        <v>0</v>
      </c>
      <c r="O155" s="36">
        <f t="shared" ref="O155:O218" si="46">IF(MOD($M155,$O$25)=0,1,0)</f>
        <v>0</v>
      </c>
      <c r="P155" s="36">
        <f t="shared" ref="P155:P218" si="47">IF(MOD($M155,$P$25)=0,1,0)</f>
        <v>0</v>
      </c>
      <c r="Q155" s="36">
        <f t="shared" ref="Q155:Q218" si="48">IF(MOD($M155,$Q$25)=0,1,0)</f>
        <v>1</v>
      </c>
      <c r="R155" s="37">
        <f t="shared" ref="R155:R218" si="49">IF(SUM($N155:$Q155)&gt;0,$M155,"nincs")</f>
        <v>180</v>
      </c>
      <c r="S155" s="24" t="str">
        <f t="shared" ref="S155:S218" si="50">IF($J155="nincs","",$B155)</f>
        <v/>
      </c>
      <c r="T155" s="24" t="str">
        <f t="shared" ref="T155:T218" si="51">IF($J155="nincs",""," ("&amp;$J155&amp;"); ")</f>
        <v/>
      </c>
      <c r="U155" s="24" t="str">
        <f t="shared" si="38"/>
        <v>Nicoló Paganini</v>
      </c>
      <c r="V155" s="24" t="str">
        <f t="shared" si="39"/>
        <v xml:space="preserve"> (180); </v>
      </c>
      <c r="W155" s="24">
        <f t="shared" ref="W155:W218" ca="1" si="52">$G$3-$C155</f>
        <v>238</v>
      </c>
      <c r="X155" s="24">
        <f t="shared" ref="X155:X218" ca="1" si="53">IF($G$3-$K155&gt;$G$3-1,"(Ma élő!)",$G$3-$K155)</f>
        <v>180</v>
      </c>
      <c r="Y155" s="24" t="s">
        <v>640</v>
      </c>
      <c r="Z155" s="25">
        <v>42304</v>
      </c>
      <c r="AA155" s="25">
        <v>42151</v>
      </c>
      <c r="AK155" s="24" t="str">
        <f>IF(U155="","",U155&amp;V155)</f>
        <v xml:space="preserve">Nicoló Paganini (180); </v>
      </c>
      <c r="AT155" s="24" t="str">
        <f>IF(S155="","",S155&amp;T155)</f>
        <v/>
      </c>
      <c r="AZ155" s="24" t="s">
        <v>718</v>
      </c>
      <c r="BA155" s="24" t="s">
        <v>719</v>
      </c>
      <c r="BB155" s="36">
        <v>1782</v>
      </c>
      <c r="BC155" s="25">
        <v>42304</v>
      </c>
      <c r="BD155" s="36">
        <v>1840</v>
      </c>
      <c r="BE155" s="25">
        <v>42151</v>
      </c>
    </row>
    <row r="156" spans="1:57" x14ac:dyDescent="0.25">
      <c r="A156" s="24" t="s">
        <v>499</v>
      </c>
      <c r="B156" s="24" t="s">
        <v>805</v>
      </c>
      <c r="C156" s="36">
        <v>1525</v>
      </c>
      <c r="D156" s="38">
        <v>41673</v>
      </c>
      <c r="E156" s="36">
        <f t="shared" si="36"/>
        <v>495</v>
      </c>
      <c r="F156" s="36">
        <f t="shared" si="40"/>
        <v>0</v>
      </c>
      <c r="G156" s="36">
        <f t="shared" si="41"/>
        <v>0</v>
      </c>
      <c r="H156" s="36">
        <f t="shared" si="42"/>
        <v>0</v>
      </c>
      <c r="I156" s="36">
        <f t="shared" si="43"/>
        <v>0</v>
      </c>
      <c r="J156" s="37" t="str">
        <f t="shared" si="44"/>
        <v>nincs</v>
      </c>
      <c r="K156" s="36">
        <v>1594</v>
      </c>
      <c r="L156" s="38">
        <v>41672</v>
      </c>
      <c r="M156" s="36">
        <f t="shared" si="37"/>
        <v>426</v>
      </c>
      <c r="N156" s="36">
        <f t="shared" si="45"/>
        <v>0</v>
      </c>
      <c r="O156" s="36">
        <f t="shared" si="46"/>
        <v>0</v>
      </c>
      <c r="P156" s="36">
        <f t="shared" si="47"/>
        <v>0</v>
      </c>
      <c r="Q156" s="36">
        <f t="shared" si="48"/>
        <v>0</v>
      </c>
      <c r="R156" s="37" t="str">
        <f t="shared" si="49"/>
        <v>nincs</v>
      </c>
      <c r="S156" s="24" t="str">
        <f t="shared" si="50"/>
        <v/>
      </c>
      <c r="T156" s="24" t="str">
        <f t="shared" si="51"/>
        <v/>
      </c>
      <c r="U156" s="24" t="str">
        <f t="shared" si="38"/>
        <v/>
      </c>
      <c r="V156" s="24" t="str">
        <f t="shared" si="39"/>
        <v/>
      </c>
      <c r="W156" s="24">
        <f t="shared" ca="1" si="52"/>
        <v>495</v>
      </c>
      <c r="X156" s="24">
        <f t="shared" ca="1" si="53"/>
        <v>426</v>
      </c>
      <c r="Y156" s="24" t="s">
        <v>640</v>
      </c>
      <c r="Z156" s="38">
        <v>41673</v>
      </c>
      <c r="AA156" s="38">
        <v>41672</v>
      </c>
      <c r="AD156" s="24" t="str">
        <f>IF(S156="","",S156&amp;T156)</f>
        <v/>
      </c>
      <c r="AE156" s="24" t="str">
        <f>IF(U156="","",U156&amp;V156)</f>
        <v/>
      </c>
      <c r="AZ156" s="24" t="s">
        <v>499</v>
      </c>
      <c r="BA156" s="24" t="s">
        <v>805</v>
      </c>
      <c r="BB156" s="36">
        <v>1525</v>
      </c>
      <c r="BC156" s="38">
        <v>41673</v>
      </c>
      <c r="BD156" s="36">
        <v>1594</v>
      </c>
      <c r="BE156" s="38">
        <v>41672</v>
      </c>
    </row>
    <row r="157" spans="1:57" x14ac:dyDescent="0.25">
      <c r="A157" s="24" t="s">
        <v>526</v>
      </c>
      <c r="B157" s="24" t="s">
        <v>38</v>
      </c>
      <c r="C157" s="36">
        <v>1933</v>
      </c>
      <c r="D157" s="38">
        <v>41966</v>
      </c>
      <c r="E157" s="36">
        <f t="shared" si="36"/>
        <v>87</v>
      </c>
      <c r="F157" s="36">
        <f t="shared" si="40"/>
        <v>0</v>
      </c>
      <c r="G157" s="36">
        <f t="shared" si="41"/>
        <v>0</v>
      </c>
      <c r="H157" s="36">
        <f t="shared" si="42"/>
        <v>0</v>
      </c>
      <c r="I157" s="36">
        <f t="shared" si="43"/>
        <v>0</v>
      </c>
      <c r="J157" s="37" t="str">
        <f t="shared" si="44"/>
        <v>nincs</v>
      </c>
      <c r="K157" s="36"/>
      <c r="L157" s="38"/>
      <c r="M157" s="36">
        <f t="shared" si="37"/>
        <v>2020</v>
      </c>
      <c r="N157" s="36">
        <f t="shared" si="45"/>
        <v>0</v>
      </c>
      <c r="O157" s="36">
        <f t="shared" si="46"/>
        <v>0</v>
      </c>
      <c r="P157" s="36">
        <f t="shared" si="47"/>
        <v>0</v>
      </c>
      <c r="Q157" s="36">
        <f t="shared" si="48"/>
        <v>1</v>
      </c>
      <c r="R157" s="37">
        <f t="shared" si="49"/>
        <v>2020</v>
      </c>
      <c r="S157" s="24" t="str">
        <f t="shared" si="50"/>
        <v/>
      </c>
      <c r="T157" s="24" t="str">
        <f t="shared" si="51"/>
        <v/>
      </c>
      <c r="U157" s="24" t="str">
        <f t="shared" si="38"/>
        <v/>
      </c>
      <c r="V157" s="24" t="str">
        <f t="shared" si="39"/>
        <v/>
      </c>
      <c r="W157" s="24">
        <f t="shared" ca="1" si="52"/>
        <v>87</v>
      </c>
      <c r="X157" s="24" t="str">
        <f t="shared" ca="1" si="53"/>
        <v>(Ma élő!)</v>
      </c>
      <c r="Y157" s="24" t="s">
        <v>640</v>
      </c>
      <c r="Z157" s="38">
        <v>41966</v>
      </c>
      <c r="AA157" s="38"/>
      <c r="AV157" s="24" t="str">
        <f>IF(S157="","",S157&amp;T157)</f>
        <v/>
      </c>
      <c r="AZ157" s="24" t="s">
        <v>526</v>
      </c>
      <c r="BA157" s="24" t="s">
        <v>38</v>
      </c>
      <c r="BB157" s="36">
        <v>1933</v>
      </c>
      <c r="BC157" s="38">
        <v>41966</v>
      </c>
      <c r="BD157" s="36"/>
      <c r="BE157" s="38"/>
    </row>
    <row r="158" spans="1:57" x14ac:dyDescent="0.25">
      <c r="A158" s="24" t="s">
        <v>570</v>
      </c>
      <c r="B158" s="24" t="s">
        <v>571</v>
      </c>
      <c r="C158" s="36">
        <v>1710</v>
      </c>
      <c r="D158" s="25">
        <v>41643</v>
      </c>
      <c r="E158" s="36">
        <f t="shared" si="36"/>
        <v>310</v>
      </c>
      <c r="F158" s="36">
        <f t="shared" si="40"/>
        <v>0</v>
      </c>
      <c r="G158" s="36">
        <f t="shared" si="41"/>
        <v>0</v>
      </c>
      <c r="H158" s="36">
        <f t="shared" si="42"/>
        <v>0</v>
      </c>
      <c r="I158" s="36">
        <f t="shared" si="43"/>
        <v>1</v>
      </c>
      <c r="J158" s="37">
        <f t="shared" si="44"/>
        <v>310</v>
      </c>
      <c r="K158" s="36">
        <v>1736</v>
      </c>
      <c r="L158" s="25">
        <v>41715</v>
      </c>
      <c r="M158" s="36">
        <f t="shared" si="37"/>
        <v>284</v>
      </c>
      <c r="N158" s="36">
        <f t="shared" si="45"/>
        <v>0</v>
      </c>
      <c r="O158" s="36">
        <f t="shared" si="46"/>
        <v>0</v>
      </c>
      <c r="P158" s="36">
        <f t="shared" si="47"/>
        <v>0</v>
      </c>
      <c r="Q158" s="36">
        <f t="shared" si="48"/>
        <v>0</v>
      </c>
      <c r="R158" s="37" t="str">
        <f t="shared" si="49"/>
        <v>nincs</v>
      </c>
      <c r="S158" s="24" t="str">
        <f t="shared" si="50"/>
        <v>Giovanni Battista Pergolesi</v>
      </c>
      <c r="T158" s="24" t="str">
        <f t="shared" si="51"/>
        <v xml:space="preserve"> (310); </v>
      </c>
      <c r="U158" s="24" t="str">
        <f t="shared" si="38"/>
        <v/>
      </c>
      <c r="V158" s="24" t="str">
        <f t="shared" si="39"/>
        <v/>
      </c>
      <c r="W158" s="24">
        <f t="shared" ca="1" si="52"/>
        <v>310</v>
      </c>
      <c r="X158" s="24">
        <f t="shared" ca="1" si="53"/>
        <v>284</v>
      </c>
      <c r="Y158" s="24" t="s">
        <v>640</v>
      </c>
      <c r="Z158" s="25">
        <v>41643</v>
      </c>
      <c r="AA158" s="25">
        <v>41715</v>
      </c>
      <c r="AB158" s="24" t="str">
        <f>IF(S158="","",S158&amp;T158)</f>
        <v xml:space="preserve">Giovanni Battista Pergolesi (310); </v>
      </c>
      <c r="AG158" s="24" t="str">
        <f>IF(U158="","",U158&amp;V158)</f>
        <v/>
      </c>
      <c r="AZ158" s="24" t="s">
        <v>570</v>
      </c>
      <c r="BA158" s="24" t="s">
        <v>571</v>
      </c>
      <c r="BB158" s="36">
        <v>1710</v>
      </c>
      <c r="BC158" s="25">
        <v>41643</v>
      </c>
      <c r="BD158" s="36">
        <v>1736</v>
      </c>
      <c r="BE158" s="25">
        <v>41715</v>
      </c>
    </row>
    <row r="159" spans="1:57" x14ac:dyDescent="0.25">
      <c r="A159" s="24" t="s">
        <v>511</v>
      </c>
      <c r="B159" s="24" t="s">
        <v>8</v>
      </c>
      <c r="C159" s="36">
        <v>1561</v>
      </c>
      <c r="D159" s="38">
        <v>41871</v>
      </c>
      <c r="E159" s="36">
        <f t="shared" si="36"/>
        <v>459</v>
      </c>
      <c r="F159" s="36">
        <f t="shared" si="40"/>
        <v>0</v>
      </c>
      <c r="G159" s="36">
        <f t="shared" si="41"/>
        <v>0</v>
      </c>
      <c r="H159" s="36">
        <f t="shared" si="42"/>
        <v>0</v>
      </c>
      <c r="I159" s="36">
        <f t="shared" si="43"/>
        <v>0</v>
      </c>
      <c r="J159" s="37" t="str">
        <f t="shared" si="44"/>
        <v>nincs</v>
      </c>
      <c r="K159" s="36">
        <v>1633</v>
      </c>
      <c r="L159" s="38">
        <v>41863</v>
      </c>
      <c r="M159" s="36">
        <f t="shared" si="37"/>
        <v>387</v>
      </c>
      <c r="N159" s="36">
        <f t="shared" si="45"/>
        <v>0</v>
      </c>
      <c r="O159" s="36">
        <f t="shared" si="46"/>
        <v>0</v>
      </c>
      <c r="P159" s="36">
        <f t="shared" si="47"/>
        <v>0</v>
      </c>
      <c r="Q159" s="36">
        <f t="shared" si="48"/>
        <v>0</v>
      </c>
      <c r="R159" s="37" t="str">
        <f t="shared" si="49"/>
        <v>nincs</v>
      </c>
      <c r="S159" s="24" t="str">
        <f t="shared" si="50"/>
        <v/>
      </c>
      <c r="T159" s="24" t="str">
        <f t="shared" si="51"/>
        <v/>
      </c>
      <c r="U159" s="24" t="str">
        <f t="shared" si="38"/>
        <v/>
      </c>
      <c r="V159" s="24" t="str">
        <f t="shared" si="39"/>
        <v/>
      </c>
      <c r="W159" s="24">
        <f t="shared" ca="1" si="52"/>
        <v>459</v>
      </c>
      <c r="X159" s="24">
        <f t="shared" ca="1" si="53"/>
        <v>387</v>
      </c>
      <c r="Z159" s="38">
        <v>41871</v>
      </c>
      <c r="AA159" s="38">
        <v>41863</v>
      </c>
      <c r="AP159" s="24" t="str">
        <f>IF(S159="","",S159&amp;T159)</f>
        <v/>
      </c>
      <c r="AQ159" s="24" t="str">
        <f>IF(U159="","",U159&amp;V159)</f>
        <v/>
      </c>
      <c r="AZ159" s="24" t="s">
        <v>511</v>
      </c>
      <c r="BA159" s="24" t="s">
        <v>8</v>
      </c>
      <c r="BB159" s="36">
        <v>1561</v>
      </c>
      <c r="BC159" s="38">
        <v>41871</v>
      </c>
      <c r="BD159" s="36">
        <v>1633</v>
      </c>
      <c r="BE159" s="38">
        <v>41863</v>
      </c>
    </row>
    <row r="160" spans="1:57" x14ac:dyDescent="0.25">
      <c r="A160" s="24" t="s">
        <v>545</v>
      </c>
      <c r="B160" s="24" t="s">
        <v>79</v>
      </c>
      <c r="C160" s="36">
        <v>1930</v>
      </c>
      <c r="D160" s="38">
        <v>41679</v>
      </c>
      <c r="E160" s="36">
        <f t="shared" si="36"/>
        <v>90</v>
      </c>
      <c r="F160" s="36">
        <f t="shared" si="40"/>
        <v>0</v>
      </c>
      <c r="G160" s="36">
        <f t="shared" si="41"/>
        <v>0</v>
      </c>
      <c r="H160" s="36">
        <f t="shared" si="42"/>
        <v>0</v>
      </c>
      <c r="I160" s="36">
        <f t="shared" si="43"/>
        <v>1</v>
      </c>
      <c r="J160" s="37">
        <f t="shared" si="44"/>
        <v>90</v>
      </c>
      <c r="K160" s="36">
        <v>2011</v>
      </c>
      <c r="L160" s="38">
        <v>41820</v>
      </c>
      <c r="M160" s="36">
        <f t="shared" si="37"/>
        <v>9</v>
      </c>
      <c r="N160" s="36">
        <f t="shared" si="45"/>
        <v>0</v>
      </c>
      <c r="O160" s="36">
        <f t="shared" si="46"/>
        <v>0</v>
      </c>
      <c r="P160" s="36">
        <f t="shared" si="47"/>
        <v>0</v>
      </c>
      <c r="Q160" s="36">
        <f t="shared" si="48"/>
        <v>0</v>
      </c>
      <c r="R160" s="37" t="str">
        <f t="shared" si="49"/>
        <v>nincs</v>
      </c>
      <c r="S160" s="24" t="str">
        <f t="shared" si="50"/>
        <v>Petrovics Emil</v>
      </c>
      <c r="T160" s="24" t="str">
        <f t="shared" si="51"/>
        <v xml:space="preserve"> (90); </v>
      </c>
      <c r="U160" s="24" t="str">
        <f t="shared" si="38"/>
        <v/>
      </c>
      <c r="V160" s="24" t="str">
        <f t="shared" si="39"/>
        <v/>
      </c>
      <c r="W160" s="24">
        <f t="shared" ca="1" si="52"/>
        <v>90</v>
      </c>
      <c r="X160" s="24">
        <f t="shared" ca="1" si="53"/>
        <v>9</v>
      </c>
      <c r="Y160" s="24" t="s">
        <v>640</v>
      </c>
      <c r="Z160" s="38">
        <v>41679</v>
      </c>
      <c r="AA160" s="38">
        <v>41820</v>
      </c>
      <c r="AD160" s="24" t="str">
        <f>IF(S160="","",S160&amp;T160)</f>
        <v xml:space="preserve">Petrovics Emil (90); </v>
      </c>
      <c r="AM160" s="24" t="str">
        <f>IF(U160="","",U160&amp;V160)</f>
        <v/>
      </c>
      <c r="AZ160" s="24" t="s">
        <v>545</v>
      </c>
      <c r="BA160" s="24" t="s">
        <v>79</v>
      </c>
      <c r="BB160" s="36">
        <v>1930</v>
      </c>
      <c r="BC160" s="38">
        <v>41679</v>
      </c>
      <c r="BD160" s="36">
        <v>2011</v>
      </c>
      <c r="BE160" s="38">
        <v>41820</v>
      </c>
    </row>
    <row r="161" spans="1:57" x14ac:dyDescent="0.25">
      <c r="A161" s="24" t="s">
        <v>548</v>
      </c>
      <c r="B161" s="24" t="s">
        <v>93</v>
      </c>
      <c r="C161" s="36">
        <v>1912</v>
      </c>
      <c r="D161" s="38">
        <v>41675</v>
      </c>
      <c r="E161" s="36">
        <f t="shared" si="36"/>
        <v>108</v>
      </c>
      <c r="F161" s="36">
        <f t="shared" si="40"/>
        <v>0</v>
      </c>
      <c r="G161" s="36">
        <f t="shared" si="41"/>
        <v>0</v>
      </c>
      <c r="H161" s="36">
        <f t="shared" si="42"/>
        <v>0</v>
      </c>
      <c r="I161" s="36">
        <f t="shared" si="43"/>
        <v>0</v>
      </c>
      <c r="J161" s="37" t="str">
        <f t="shared" si="44"/>
        <v>nincs</v>
      </c>
      <c r="K161" s="36">
        <v>2007</v>
      </c>
      <c r="L161" s="38">
        <v>41732</v>
      </c>
      <c r="M161" s="36">
        <f t="shared" si="37"/>
        <v>13</v>
      </c>
      <c r="N161" s="36">
        <f t="shared" si="45"/>
        <v>0</v>
      </c>
      <c r="O161" s="36">
        <f t="shared" si="46"/>
        <v>0</v>
      </c>
      <c r="P161" s="36">
        <f t="shared" si="47"/>
        <v>0</v>
      </c>
      <c r="Q161" s="36">
        <f t="shared" si="48"/>
        <v>0</v>
      </c>
      <c r="R161" s="37" t="str">
        <f t="shared" si="49"/>
        <v>nincs</v>
      </c>
      <c r="S161" s="24" t="str">
        <f t="shared" si="50"/>
        <v/>
      </c>
      <c r="T161" s="24" t="str">
        <f t="shared" si="51"/>
        <v/>
      </c>
      <c r="U161" s="24" t="str">
        <f t="shared" si="38"/>
        <v/>
      </c>
      <c r="V161" s="24" t="str">
        <f t="shared" si="39"/>
        <v/>
      </c>
      <c r="W161" s="24">
        <f t="shared" ca="1" si="52"/>
        <v>108</v>
      </c>
      <c r="X161" s="24">
        <f t="shared" ca="1" si="53"/>
        <v>13</v>
      </c>
      <c r="Z161" s="38">
        <v>41675</v>
      </c>
      <c r="AA161" s="38">
        <v>41732</v>
      </c>
      <c r="AD161" s="24" t="str">
        <f>IF(S161="","",S161&amp;T161)</f>
        <v/>
      </c>
      <c r="AI161" s="24" t="str">
        <f>IF(U161="","",U161&amp;V161)</f>
        <v/>
      </c>
      <c r="AZ161" s="24" t="s">
        <v>548</v>
      </c>
      <c r="BA161" s="24" t="s">
        <v>93</v>
      </c>
      <c r="BB161" s="36">
        <v>1912</v>
      </c>
      <c r="BC161" s="38">
        <v>41675</v>
      </c>
      <c r="BD161" s="36">
        <v>2007</v>
      </c>
      <c r="BE161" s="38">
        <v>41732</v>
      </c>
    </row>
    <row r="162" spans="1:57" x14ac:dyDescent="0.25">
      <c r="A162" s="24" t="s">
        <v>589</v>
      </c>
      <c r="B162" s="24" t="s">
        <v>590</v>
      </c>
      <c r="C162" s="36">
        <v>1686</v>
      </c>
      <c r="D162" s="25">
        <v>41868</v>
      </c>
      <c r="E162" s="36">
        <f t="shared" si="36"/>
        <v>334</v>
      </c>
      <c r="F162" s="36">
        <f t="shared" si="40"/>
        <v>0</v>
      </c>
      <c r="G162" s="36">
        <f t="shared" si="41"/>
        <v>0</v>
      </c>
      <c r="H162" s="36">
        <f t="shared" si="42"/>
        <v>0</v>
      </c>
      <c r="I162" s="36">
        <f t="shared" si="43"/>
        <v>0</v>
      </c>
      <c r="J162" s="37" t="str">
        <f t="shared" si="44"/>
        <v>nincs</v>
      </c>
      <c r="K162" s="36">
        <v>1768</v>
      </c>
      <c r="L162" s="25">
        <v>41701</v>
      </c>
      <c r="M162" s="36">
        <f t="shared" si="37"/>
        <v>252</v>
      </c>
      <c r="N162" s="36">
        <f t="shared" si="45"/>
        <v>0</v>
      </c>
      <c r="O162" s="36">
        <f t="shared" si="46"/>
        <v>0</v>
      </c>
      <c r="P162" s="36">
        <f t="shared" si="47"/>
        <v>0</v>
      </c>
      <c r="Q162" s="36">
        <f t="shared" si="48"/>
        <v>0</v>
      </c>
      <c r="R162" s="37" t="str">
        <f t="shared" si="49"/>
        <v>nincs</v>
      </c>
      <c r="S162" s="24" t="str">
        <f t="shared" si="50"/>
        <v/>
      </c>
      <c r="T162" s="24" t="str">
        <f t="shared" si="51"/>
        <v/>
      </c>
      <c r="U162" s="24" t="str">
        <f t="shared" si="38"/>
        <v/>
      </c>
      <c r="V162" s="24" t="str">
        <f t="shared" si="39"/>
        <v/>
      </c>
      <c r="W162" s="24">
        <f t="shared" ca="1" si="52"/>
        <v>334</v>
      </c>
      <c r="X162" s="24">
        <f t="shared" ca="1" si="53"/>
        <v>252</v>
      </c>
      <c r="Z162" s="25">
        <v>41868</v>
      </c>
      <c r="AA162" s="25">
        <v>41701</v>
      </c>
      <c r="AG162" s="24" t="str">
        <f>IF(U162="","",U162&amp;V162)</f>
        <v/>
      </c>
      <c r="AP162" s="24" t="str">
        <f>IF(S162="","",S162&amp;T162)</f>
        <v/>
      </c>
      <c r="AZ162" s="24" t="s">
        <v>589</v>
      </c>
      <c r="BA162" s="24" t="s">
        <v>590</v>
      </c>
      <c r="BB162" s="36">
        <v>1686</v>
      </c>
      <c r="BC162" s="25">
        <v>41868</v>
      </c>
      <c r="BD162" s="36">
        <v>1768</v>
      </c>
      <c r="BE162" s="25">
        <v>41701</v>
      </c>
    </row>
    <row r="163" spans="1:57" x14ac:dyDescent="0.25">
      <c r="A163" s="24" t="s">
        <v>720</v>
      </c>
      <c r="B163" s="24" t="s">
        <v>721</v>
      </c>
      <c r="C163" s="36">
        <v>1899</v>
      </c>
      <c r="D163" s="25">
        <v>42011</v>
      </c>
      <c r="E163" s="36">
        <f t="shared" si="36"/>
        <v>121</v>
      </c>
      <c r="F163" s="36">
        <f t="shared" si="40"/>
        <v>0</v>
      </c>
      <c r="G163" s="36">
        <f t="shared" si="41"/>
        <v>0</v>
      </c>
      <c r="H163" s="36">
        <f t="shared" si="42"/>
        <v>0</v>
      </c>
      <c r="I163" s="36">
        <f t="shared" si="43"/>
        <v>0</v>
      </c>
      <c r="J163" s="37" t="str">
        <f t="shared" si="44"/>
        <v>nincs</v>
      </c>
      <c r="K163" s="36">
        <v>1963</v>
      </c>
      <c r="L163" s="25">
        <v>42034</v>
      </c>
      <c r="M163" s="36">
        <f t="shared" si="37"/>
        <v>57</v>
      </c>
      <c r="N163" s="36">
        <f t="shared" si="45"/>
        <v>0</v>
      </c>
      <c r="O163" s="36">
        <f t="shared" si="46"/>
        <v>0</v>
      </c>
      <c r="P163" s="36">
        <f t="shared" si="47"/>
        <v>0</v>
      </c>
      <c r="Q163" s="36">
        <f t="shared" si="48"/>
        <v>0</v>
      </c>
      <c r="R163" s="37" t="str">
        <f t="shared" si="49"/>
        <v>nincs</v>
      </c>
      <c r="S163" s="24" t="str">
        <f t="shared" si="50"/>
        <v/>
      </c>
      <c r="T163" s="24" t="str">
        <f t="shared" si="51"/>
        <v/>
      </c>
      <c r="U163" s="24" t="str">
        <f t="shared" si="38"/>
        <v/>
      </c>
      <c r="V163" s="24" t="str">
        <f t="shared" si="39"/>
        <v/>
      </c>
      <c r="W163" s="24">
        <f t="shared" ca="1" si="52"/>
        <v>121</v>
      </c>
      <c r="X163" s="24">
        <f t="shared" ca="1" si="53"/>
        <v>57</v>
      </c>
      <c r="Y163" s="24" t="s">
        <v>640</v>
      </c>
      <c r="Z163" s="25">
        <v>42011</v>
      </c>
      <c r="AA163" s="25">
        <v>42034</v>
      </c>
      <c r="AB163" s="24" t="str">
        <f>IF(S163="","",S163&amp;T163)</f>
        <v/>
      </c>
      <c r="AC163" s="24" t="str">
        <f>IF(U163="","",U163&amp;V163)</f>
        <v/>
      </c>
      <c r="AZ163" s="24" t="s">
        <v>720</v>
      </c>
      <c r="BA163" s="24" t="s">
        <v>721</v>
      </c>
      <c r="BB163" s="36">
        <v>1899</v>
      </c>
      <c r="BC163" s="25">
        <v>42011</v>
      </c>
      <c r="BD163" s="36">
        <v>1963</v>
      </c>
      <c r="BE163" s="25">
        <v>42034</v>
      </c>
    </row>
    <row r="164" spans="1:57" x14ac:dyDescent="0.25">
      <c r="A164" s="24" t="s">
        <v>575</v>
      </c>
      <c r="B164" s="24" t="s">
        <v>574</v>
      </c>
      <c r="C164" s="36">
        <v>1571</v>
      </c>
      <c r="D164" s="25">
        <v>41685</v>
      </c>
      <c r="E164" s="36">
        <f t="shared" si="36"/>
        <v>449</v>
      </c>
      <c r="F164" s="36">
        <f t="shared" si="40"/>
        <v>0</v>
      </c>
      <c r="G164" s="36">
        <f t="shared" si="41"/>
        <v>0</v>
      </c>
      <c r="H164" s="36">
        <f t="shared" si="42"/>
        <v>0</v>
      </c>
      <c r="I164" s="36">
        <f t="shared" si="43"/>
        <v>0</v>
      </c>
      <c r="J164" s="37" t="str">
        <f t="shared" si="44"/>
        <v>nincs</v>
      </c>
      <c r="K164" s="36">
        <v>1621</v>
      </c>
      <c r="L164" s="25">
        <v>41685</v>
      </c>
      <c r="M164" s="36">
        <f t="shared" si="37"/>
        <v>399</v>
      </c>
      <c r="N164" s="36">
        <f t="shared" si="45"/>
        <v>0</v>
      </c>
      <c r="O164" s="36">
        <f t="shared" si="46"/>
        <v>0</v>
      </c>
      <c r="P164" s="36">
        <f t="shared" si="47"/>
        <v>0</v>
      </c>
      <c r="Q164" s="36">
        <f t="shared" si="48"/>
        <v>0</v>
      </c>
      <c r="R164" s="37" t="str">
        <f t="shared" si="49"/>
        <v>nincs</v>
      </c>
      <c r="S164" s="24" t="str">
        <f t="shared" si="50"/>
        <v/>
      </c>
      <c r="T164" s="24" t="str">
        <f t="shared" si="51"/>
        <v/>
      </c>
      <c r="U164" s="24" t="str">
        <f t="shared" si="38"/>
        <v/>
      </c>
      <c r="V164" s="24" t="str">
        <f t="shared" si="39"/>
        <v/>
      </c>
      <c r="W164" s="24">
        <f t="shared" ca="1" si="52"/>
        <v>449</v>
      </c>
      <c r="X164" s="24">
        <f t="shared" ca="1" si="53"/>
        <v>399</v>
      </c>
      <c r="Y164" s="24" t="s">
        <v>640</v>
      </c>
      <c r="Z164" s="25">
        <v>41685</v>
      </c>
      <c r="AA164" s="25">
        <v>41685</v>
      </c>
      <c r="AD164" s="24" t="str">
        <f>IF(S164="","",S164&amp;T164)</f>
        <v/>
      </c>
      <c r="AE164" s="24" t="str">
        <f>IF(U164="","",U164&amp;V164)</f>
        <v/>
      </c>
      <c r="AZ164" s="24" t="s">
        <v>575</v>
      </c>
      <c r="BA164" s="24" t="s">
        <v>574</v>
      </c>
      <c r="BB164" s="36">
        <v>1571</v>
      </c>
      <c r="BC164" s="25">
        <v>41685</v>
      </c>
      <c r="BD164" s="36">
        <v>1621</v>
      </c>
      <c r="BE164" s="25">
        <v>41685</v>
      </c>
    </row>
    <row r="165" spans="1:57" x14ac:dyDescent="0.25">
      <c r="A165" s="24" t="s">
        <v>722</v>
      </c>
      <c r="B165" s="24" t="s">
        <v>723</v>
      </c>
      <c r="C165" s="36">
        <v>1891</v>
      </c>
      <c r="D165" s="25">
        <v>42117</v>
      </c>
      <c r="E165" s="36">
        <f t="shared" si="36"/>
        <v>129</v>
      </c>
      <c r="F165" s="36">
        <f t="shared" si="40"/>
        <v>0</v>
      </c>
      <c r="G165" s="36">
        <f t="shared" si="41"/>
        <v>0</v>
      </c>
      <c r="H165" s="36">
        <f t="shared" si="42"/>
        <v>0</v>
      </c>
      <c r="I165" s="36">
        <f t="shared" si="43"/>
        <v>0</v>
      </c>
      <c r="J165" s="37" t="str">
        <f t="shared" si="44"/>
        <v>nincs</v>
      </c>
      <c r="K165" s="36">
        <v>1953</v>
      </c>
      <c r="L165" s="25">
        <v>42068</v>
      </c>
      <c r="M165" s="36">
        <f t="shared" si="37"/>
        <v>67</v>
      </c>
      <c r="N165" s="36">
        <f t="shared" si="45"/>
        <v>0</v>
      </c>
      <c r="O165" s="36">
        <f t="shared" si="46"/>
        <v>0</v>
      </c>
      <c r="P165" s="36">
        <f t="shared" si="47"/>
        <v>0</v>
      </c>
      <c r="Q165" s="36">
        <f t="shared" si="48"/>
        <v>0</v>
      </c>
      <c r="R165" s="37" t="str">
        <f t="shared" si="49"/>
        <v>nincs</v>
      </c>
      <c r="S165" s="24" t="str">
        <f t="shared" si="50"/>
        <v/>
      </c>
      <c r="T165" s="24" t="str">
        <f t="shared" si="51"/>
        <v/>
      </c>
      <c r="U165" s="24" t="str">
        <f t="shared" si="38"/>
        <v/>
      </c>
      <c r="V165" s="24" t="str">
        <f t="shared" si="39"/>
        <v/>
      </c>
      <c r="W165" s="24">
        <f t="shared" ca="1" si="52"/>
        <v>129</v>
      </c>
      <c r="X165" s="24">
        <f t="shared" ca="1" si="53"/>
        <v>67</v>
      </c>
      <c r="Y165" s="24" t="s">
        <v>640</v>
      </c>
      <c r="Z165" s="25">
        <v>42117</v>
      </c>
      <c r="AA165" s="25">
        <v>42068</v>
      </c>
      <c r="AG165" s="24" t="str">
        <f>IF(U165="","",U165&amp;V165)</f>
        <v/>
      </c>
      <c r="AH165" s="24" t="str">
        <f>IF(S165="","",S165&amp;T165)</f>
        <v/>
      </c>
      <c r="AZ165" s="24" t="s">
        <v>722</v>
      </c>
      <c r="BA165" s="24" t="s">
        <v>723</v>
      </c>
      <c r="BB165" s="36">
        <v>1891</v>
      </c>
      <c r="BC165" s="25">
        <v>42117</v>
      </c>
      <c r="BD165" s="36">
        <v>1953</v>
      </c>
      <c r="BE165" s="25">
        <v>42068</v>
      </c>
    </row>
    <row r="166" spans="1:57" x14ac:dyDescent="0.25">
      <c r="A166" s="24" t="s">
        <v>498</v>
      </c>
      <c r="B166" s="24" t="s">
        <v>39</v>
      </c>
      <c r="C166" s="36">
        <v>1858</v>
      </c>
      <c r="D166" s="38">
        <v>41995</v>
      </c>
      <c r="E166" s="36">
        <f t="shared" si="36"/>
        <v>162</v>
      </c>
      <c r="F166" s="36">
        <f t="shared" si="40"/>
        <v>0</v>
      </c>
      <c r="G166" s="36">
        <f t="shared" si="41"/>
        <v>0</v>
      </c>
      <c r="H166" s="36">
        <f t="shared" si="42"/>
        <v>0</v>
      </c>
      <c r="I166" s="36">
        <f t="shared" si="43"/>
        <v>0</v>
      </c>
      <c r="J166" s="37" t="str">
        <f t="shared" si="44"/>
        <v>nincs</v>
      </c>
      <c r="K166" s="36">
        <v>1924</v>
      </c>
      <c r="L166" s="38">
        <v>41972</v>
      </c>
      <c r="M166" s="36">
        <f t="shared" si="37"/>
        <v>96</v>
      </c>
      <c r="N166" s="36">
        <f t="shared" si="45"/>
        <v>0</v>
      </c>
      <c r="O166" s="36">
        <f t="shared" si="46"/>
        <v>0</v>
      </c>
      <c r="P166" s="36">
        <f t="shared" si="47"/>
        <v>0</v>
      </c>
      <c r="Q166" s="36">
        <f t="shared" si="48"/>
        <v>0</v>
      </c>
      <c r="R166" s="37" t="str">
        <f t="shared" si="49"/>
        <v>nincs</v>
      </c>
      <c r="S166" s="24" t="str">
        <f t="shared" si="50"/>
        <v/>
      </c>
      <c r="T166" s="24" t="str">
        <f t="shared" si="51"/>
        <v/>
      </c>
      <c r="U166" s="24" t="str">
        <f t="shared" si="38"/>
        <v/>
      </c>
      <c r="V166" s="24" t="str">
        <f t="shared" si="39"/>
        <v/>
      </c>
      <c r="W166" s="24">
        <f t="shared" ca="1" si="52"/>
        <v>162</v>
      </c>
      <c r="X166" s="24">
        <f t="shared" ca="1" si="53"/>
        <v>96</v>
      </c>
      <c r="Y166" s="24" t="s">
        <v>640</v>
      </c>
      <c r="Z166" s="38">
        <v>41995</v>
      </c>
      <c r="AA166" s="38">
        <v>41972</v>
      </c>
      <c r="AW166" s="24" t="str">
        <f>IF(U166="","",U166&amp;V166)</f>
        <v/>
      </c>
      <c r="AX166" s="24" t="str">
        <f>IF(S166="","",S166&amp;T166)</f>
        <v/>
      </c>
      <c r="AZ166" s="24" t="s">
        <v>498</v>
      </c>
      <c r="BA166" s="24" t="s">
        <v>39</v>
      </c>
      <c r="BB166" s="36">
        <v>1858</v>
      </c>
      <c r="BC166" s="38">
        <v>41995</v>
      </c>
      <c r="BD166" s="36">
        <v>1924</v>
      </c>
      <c r="BE166" s="38">
        <v>41972</v>
      </c>
    </row>
    <row r="167" spans="1:57" x14ac:dyDescent="0.25">
      <c r="A167" s="24" t="s">
        <v>506</v>
      </c>
      <c r="B167" s="24" t="s">
        <v>40</v>
      </c>
      <c r="C167" s="36">
        <v>1659</v>
      </c>
      <c r="D167" s="38">
        <v>41892</v>
      </c>
      <c r="E167" s="36">
        <f t="shared" si="36"/>
        <v>361</v>
      </c>
      <c r="F167" s="36">
        <f t="shared" si="40"/>
        <v>0</v>
      </c>
      <c r="G167" s="36">
        <f t="shared" si="41"/>
        <v>0</v>
      </c>
      <c r="H167" s="36">
        <f t="shared" si="42"/>
        <v>0</v>
      </c>
      <c r="I167" s="36">
        <f t="shared" si="43"/>
        <v>0</v>
      </c>
      <c r="J167" s="37" t="str">
        <f t="shared" si="44"/>
        <v>nincs</v>
      </c>
      <c r="K167" s="36">
        <v>1695</v>
      </c>
      <c r="L167" s="38">
        <v>41964</v>
      </c>
      <c r="M167" s="36">
        <f t="shared" si="37"/>
        <v>325</v>
      </c>
      <c r="N167" s="36">
        <f t="shared" si="45"/>
        <v>0</v>
      </c>
      <c r="O167" s="36">
        <f t="shared" si="46"/>
        <v>0</v>
      </c>
      <c r="P167" s="36">
        <f t="shared" si="47"/>
        <v>1</v>
      </c>
      <c r="Q167" s="36">
        <f t="shared" si="48"/>
        <v>0</v>
      </c>
      <c r="R167" s="37">
        <f t="shared" si="49"/>
        <v>325</v>
      </c>
      <c r="S167" s="24" t="str">
        <f t="shared" si="50"/>
        <v/>
      </c>
      <c r="T167" s="24" t="str">
        <f t="shared" si="51"/>
        <v/>
      </c>
      <c r="U167" s="24" t="str">
        <f t="shared" si="38"/>
        <v>Henry Purcell</v>
      </c>
      <c r="V167" s="24" t="str">
        <f t="shared" si="39"/>
        <v xml:space="preserve"> (325); </v>
      </c>
      <c r="W167" s="24">
        <f t="shared" ca="1" si="52"/>
        <v>361</v>
      </c>
      <c r="X167" s="24">
        <f t="shared" ca="1" si="53"/>
        <v>325</v>
      </c>
      <c r="Y167" s="24" t="s">
        <v>640</v>
      </c>
      <c r="Z167" s="38">
        <v>41892</v>
      </c>
      <c r="AA167" s="38">
        <v>41964</v>
      </c>
      <c r="AR167" s="24" t="str">
        <f>IF(S167="","",S167&amp;T167)</f>
        <v/>
      </c>
      <c r="AW167" s="24" t="str">
        <f>IF(U167="","",U167&amp;V167)</f>
        <v xml:space="preserve">Henry Purcell (325); </v>
      </c>
      <c r="AZ167" s="24" t="s">
        <v>506</v>
      </c>
      <c r="BA167" s="24" t="s">
        <v>40</v>
      </c>
      <c r="BB167" s="36">
        <v>1659</v>
      </c>
      <c r="BC167" s="38">
        <v>41892</v>
      </c>
      <c r="BD167" s="36">
        <v>1695</v>
      </c>
      <c r="BE167" s="38">
        <v>41964</v>
      </c>
    </row>
    <row r="168" spans="1:57" x14ac:dyDescent="0.25">
      <c r="A168" s="24" t="s">
        <v>635</v>
      </c>
      <c r="B168" s="24" t="s">
        <v>636</v>
      </c>
      <c r="C168" s="36">
        <v>1873</v>
      </c>
      <c r="D168" s="25">
        <v>41730</v>
      </c>
      <c r="E168" s="36">
        <f t="shared" si="36"/>
        <v>147</v>
      </c>
      <c r="F168" s="36">
        <f t="shared" si="40"/>
        <v>0</v>
      </c>
      <c r="G168" s="36">
        <f t="shared" si="41"/>
        <v>0</v>
      </c>
      <c r="H168" s="36">
        <f t="shared" si="42"/>
        <v>0</v>
      </c>
      <c r="I168" s="36">
        <f t="shared" si="43"/>
        <v>0</v>
      </c>
      <c r="J168" s="37" t="str">
        <f t="shared" si="44"/>
        <v>nincs</v>
      </c>
      <c r="K168" s="36">
        <v>1943</v>
      </c>
      <c r="L168" s="25">
        <v>41726</v>
      </c>
      <c r="M168" s="36">
        <f t="shared" si="37"/>
        <v>77</v>
      </c>
      <c r="N168" s="36">
        <f t="shared" si="45"/>
        <v>0</v>
      </c>
      <c r="O168" s="36">
        <f t="shared" si="46"/>
        <v>0</v>
      </c>
      <c r="P168" s="36">
        <f t="shared" si="47"/>
        <v>0</v>
      </c>
      <c r="Q168" s="36">
        <f t="shared" si="48"/>
        <v>0</v>
      </c>
      <c r="R168" s="37" t="str">
        <f t="shared" si="49"/>
        <v>nincs</v>
      </c>
      <c r="S168" s="24" t="str">
        <f t="shared" si="50"/>
        <v/>
      </c>
      <c r="T168" s="24" t="str">
        <f t="shared" si="51"/>
        <v/>
      </c>
      <c r="U168" s="24" t="str">
        <f t="shared" si="38"/>
        <v/>
      </c>
      <c r="V168" s="24" t="str">
        <f t="shared" si="39"/>
        <v/>
      </c>
      <c r="W168" s="24">
        <f t="shared" ca="1" si="52"/>
        <v>147</v>
      </c>
      <c r="X168" s="24">
        <f t="shared" ca="1" si="53"/>
        <v>77</v>
      </c>
      <c r="Y168" s="24" t="s">
        <v>640</v>
      </c>
      <c r="Z168" s="25">
        <v>41730</v>
      </c>
      <c r="AA168" s="25">
        <v>41726</v>
      </c>
      <c r="AG168" s="24" t="str">
        <f>IF(U168="","",U168&amp;V168)</f>
        <v/>
      </c>
      <c r="AH168" s="24" t="str">
        <f>IF(S168="","",S168&amp;T168)</f>
        <v/>
      </c>
      <c r="AZ168" s="24" t="s">
        <v>635</v>
      </c>
      <c r="BA168" s="24" t="s">
        <v>636</v>
      </c>
      <c r="BB168" s="36">
        <v>1873</v>
      </c>
      <c r="BC168" s="25">
        <v>41730</v>
      </c>
      <c r="BD168" s="36">
        <v>1943</v>
      </c>
      <c r="BE168" s="25">
        <v>41726</v>
      </c>
    </row>
    <row r="169" spans="1:57" x14ac:dyDescent="0.25">
      <c r="A169" s="24" t="s">
        <v>515</v>
      </c>
      <c r="B169" s="24" t="s">
        <v>41</v>
      </c>
      <c r="C169" s="36">
        <v>1683</v>
      </c>
      <c r="D169" s="38">
        <v>41907</v>
      </c>
      <c r="E169" s="36">
        <f t="shared" si="36"/>
        <v>337</v>
      </c>
      <c r="F169" s="36">
        <f t="shared" si="40"/>
        <v>0</v>
      </c>
      <c r="G169" s="36">
        <f t="shared" si="41"/>
        <v>0</v>
      </c>
      <c r="H169" s="36">
        <f t="shared" si="42"/>
        <v>0</v>
      </c>
      <c r="I169" s="36">
        <f t="shared" si="43"/>
        <v>0</v>
      </c>
      <c r="J169" s="37" t="str">
        <f t="shared" si="44"/>
        <v>nincs</v>
      </c>
      <c r="K169" s="36">
        <v>1764</v>
      </c>
      <c r="L169" s="38">
        <v>41894</v>
      </c>
      <c r="M169" s="36">
        <f t="shared" si="37"/>
        <v>256</v>
      </c>
      <c r="N169" s="36">
        <f t="shared" si="45"/>
        <v>0</v>
      </c>
      <c r="O169" s="36">
        <f t="shared" si="46"/>
        <v>0</v>
      </c>
      <c r="P169" s="36">
        <f t="shared" si="47"/>
        <v>0</v>
      </c>
      <c r="Q169" s="36">
        <f t="shared" si="48"/>
        <v>0</v>
      </c>
      <c r="R169" s="37" t="str">
        <f t="shared" si="49"/>
        <v>nincs</v>
      </c>
      <c r="S169" s="24" t="str">
        <f t="shared" si="50"/>
        <v/>
      </c>
      <c r="T169" s="24" t="str">
        <f t="shared" si="51"/>
        <v/>
      </c>
      <c r="U169" s="24" t="str">
        <f t="shared" si="38"/>
        <v/>
      </c>
      <c r="V169" s="24" t="str">
        <f t="shared" si="39"/>
        <v/>
      </c>
      <c r="W169" s="24">
        <f t="shared" ca="1" si="52"/>
        <v>337</v>
      </c>
      <c r="X169" s="24">
        <f t="shared" ca="1" si="53"/>
        <v>256</v>
      </c>
      <c r="Y169" s="24" t="s">
        <v>640</v>
      </c>
      <c r="Z169" s="38">
        <v>41907</v>
      </c>
      <c r="AA169" s="38">
        <v>41894</v>
      </c>
      <c r="AR169" s="24" t="str">
        <f>IF(S169="","",S169&amp;T169)</f>
        <v/>
      </c>
      <c r="AS169" s="24" t="str">
        <f>IF(U169="","",U169&amp;V169)</f>
        <v/>
      </c>
      <c r="AZ169" s="24" t="s">
        <v>515</v>
      </c>
      <c r="BA169" s="24" t="s">
        <v>41</v>
      </c>
      <c r="BB169" s="36">
        <v>1683</v>
      </c>
      <c r="BC169" s="38">
        <v>41907</v>
      </c>
      <c r="BD169" s="36">
        <v>1764</v>
      </c>
      <c r="BE169" s="38">
        <v>41894</v>
      </c>
    </row>
    <row r="170" spans="1:57" x14ac:dyDescent="0.25">
      <c r="A170" s="24" t="s">
        <v>549</v>
      </c>
      <c r="B170" s="24" t="s">
        <v>83</v>
      </c>
      <c r="C170" s="36">
        <v>1907</v>
      </c>
      <c r="D170" s="38">
        <v>41942</v>
      </c>
      <c r="E170" s="36">
        <f t="shared" si="36"/>
        <v>113</v>
      </c>
      <c r="F170" s="36">
        <f t="shared" si="40"/>
        <v>0</v>
      </c>
      <c r="G170" s="36">
        <f t="shared" si="41"/>
        <v>0</v>
      </c>
      <c r="H170" s="36">
        <f t="shared" si="42"/>
        <v>0</v>
      </c>
      <c r="I170" s="36">
        <f t="shared" si="43"/>
        <v>0</v>
      </c>
      <c r="J170" s="37" t="str">
        <f t="shared" si="44"/>
        <v>nincs</v>
      </c>
      <c r="K170" s="36">
        <v>1992</v>
      </c>
      <c r="L170" s="38">
        <v>41781</v>
      </c>
      <c r="M170" s="36">
        <f t="shared" si="37"/>
        <v>28</v>
      </c>
      <c r="N170" s="36">
        <f t="shared" si="45"/>
        <v>0</v>
      </c>
      <c r="O170" s="36">
        <f t="shared" si="46"/>
        <v>0</v>
      </c>
      <c r="P170" s="36">
        <f t="shared" si="47"/>
        <v>0</v>
      </c>
      <c r="Q170" s="36">
        <f t="shared" si="48"/>
        <v>0</v>
      </c>
      <c r="R170" s="37" t="str">
        <f t="shared" si="49"/>
        <v>nincs</v>
      </c>
      <c r="S170" s="24" t="str">
        <f t="shared" si="50"/>
        <v/>
      </c>
      <c r="T170" s="24" t="str">
        <f t="shared" si="51"/>
        <v/>
      </c>
      <c r="U170" s="24" t="str">
        <f t="shared" si="38"/>
        <v/>
      </c>
      <c r="V170" s="24" t="str">
        <f t="shared" si="39"/>
        <v/>
      </c>
      <c r="W170" s="24">
        <f t="shared" ca="1" si="52"/>
        <v>113</v>
      </c>
      <c r="X170" s="24">
        <f t="shared" ca="1" si="53"/>
        <v>28</v>
      </c>
      <c r="Y170" s="24" t="s">
        <v>640</v>
      </c>
      <c r="Z170" s="38">
        <v>41942</v>
      </c>
      <c r="AA170" s="38">
        <v>41781</v>
      </c>
      <c r="AK170" s="24" t="str">
        <f>IF(U170="","",U170&amp;V170)</f>
        <v/>
      </c>
      <c r="AT170" s="24" t="str">
        <f>IF(S170="","",S170&amp;T170)</f>
        <v/>
      </c>
      <c r="AZ170" s="24" t="s">
        <v>549</v>
      </c>
      <c r="BA170" s="24" t="s">
        <v>83</v>
      </c>
      <c r="BB170" s="36">
        <v>1907</v>
      </c>
      <c r="BC170" s="38">
        <v>41942</v>
      </c>
      <c r="BD170" s="36">
        <v>1992</v>
      </c>
      <c r="BE170" s="38">
        <v>41781</v>
      </c>
    </row>
    <row r="171" spans="1:57" x14ac:dyDescent="0.25">
      <c r="A171" s="24" t="s">
        <v>536</v>
      </c>
      <c r="B171" s="24" t="s">
        <v>42</v>
      </c>
      <c r="C171" s="36">
        <v>1875</v>
      </c>
      <c r="D171" s="38">
        <v>41705</v>
      </c>
      <c r="E171" s="36">
        <f t="shared" si="36"/>
        <v>145</v>
      </c>
      <c r="F171" s="36">
        <f t="shared" si="40"/>
        <v>0</v>
      </c>
      <c r="G171" s="36">
        <f t="shared" si="41"/>
        <v>0</v>
      </c>
      <c r="H171" s="36">
        <f t="shared" si="42"/>
        <v>0</v>
      </c>
      <c r="I171" s="36">
        <f t="shared" si="43"/>
        <v>0</v>
      </c>
      <c r="J171" s="37" t="str">
        <f t="shared" si="44"/>
        <v>nincs</v>
      </c>
      <c r="K171" s="36">
        <v>1937</v>
      </c>
      <c r="L171" s="38">
        <v>42001</v>
      </c>
      <c r="M171" s="36">
        <f t="shared" si="37"/>
        <v>83</v>
      </c>
      <c r="N171" s="36">
        <f t="shared" si="45"/>
        <v>0</v>
      </c>
      <c r="O171" s="36">
        <f t="shared" si="46"/>
        <v>0</v>
      </c>
      <c r="P171" s="36">
        <f t="shared" si="47"/>
        <v>0</v>
      </c>
      <c r="Q171" s="36">
        <f t="shared" si="48"/>
        <v>0</v>
      </c>
      <c r="R171" s="37" t="str">
        <f t="shared" si="49"/>
        <v>nincs</v>
      </c>
      <c r="S171" s="24" t="str">
        <f t="shared" si="50"/>
        <v/>
      </c>
      <c r="T171" s="24" t="str">
        <f t="shared" si="51"/>
        <v/>
      </c>
      <c r="U171" s="24" t="str">
        <f t="shared" si="38"/>
        <v/>
      </c>
      <c r="V171" s="24" t="str">
        <f t="shared" si="39"/>
        <v/>
      </c>
      <c r="W171" s="24">
        <f t="shared" ca="1" si="52"/>
        <v>145</v>
      </c>
      <c r="X171" s="24">
        <f t="shared" ca="1" si="53"/>
        <v>83</v>
      </c>
      <c r="Y171" s="24" t="s">
        <v>640</v>
      </c>
      <c r="Z171" s="38">
        <v>41705</v>
      </c>
      <c r="AA171" s="38">
        <v>42001</v>
      </c>
      <c r="AF171" s="24" t="str">
        <f>IF(S171="","",S171&amp;T171)</f>
        <v/>
      </c>
      <c r="AY171" s="24" t="str">
        <f>IF(U171="","",U171&amp;V171)</f>
        <v/>
      </c>
      <c r="AZ171" s="24" t="s">
        <v>536</v>
      </c>
      <c r="BA171" s="24" t="s">
        <v>42</v>
      </c>
      <c r="BB171" s="36">
        <v>1875</v>
      </c>
      <c r="BC171" s="38">
        <v>41705</v>
      </c>
      <c r="BD171" s="36">
        <v>1937</v>
      </c>
      <c r="BE171" s="38">
        <v>42001</v>
      </c>
    </row>
    <row r="172" spans="1:57" x14ac:dyDescent="0.25">
      <c r="A172" s="24" t="s">
        <v>538</v>
      </c>
      <c r="B172" s="24" t="s">
        <v>43</v>
      </c>
      <c r="C172" s="36">
        <v>1873</v>
      </c>
      <c r="D172" s="38">
        <v>41717</v>
      </c>
      <c r="E172" s="36">
        <f t="shared" si="36"/>
        <v>147</v>
      </c>
      <c r="F172" s="36">
        <f t="shared" si="40"/>
        <v>0</v>
      </c>
      <c r="G172" s="36">
        <f t="shared" si="41"/>
        <v>0</v>
      </c>
      <c r="H172" s="36">
        <f t="shared" si="42"/>
        <v>0</v>
      </c>
      <c r="I172" s="36">
        <f t="shared" si="43"/>
        <v>0</v>
      </c>
      <c r="J172" s="37" t="str">
        <f t="shared" si="44"/>
        <v>nincs</v>
      </c>
      <c r="K172" s="36">
        <v>1916</v>
      </c>
      <c r="L172" s="38">
        <v>41770</v>
      </c>
      <c r="M172" s="36">
        <f t="shared" si="37"/>
        <v>104</v>
      </c>
      <c r="N172" s="36">
        <f t="shared" si="45"/>
        <v>0</v>
      </c>
      <c r="O172" s="36">
        <f t="shared" si="46"/>
        <v>0</v>
      </c>
      <c r="P172" s="36">
        <f t="shared" si="47"/>
        <v>0</v>
      </c>
      <c r="Q172" s="36">
        <f t="shared" si="48"/>
        <v>0</v>
      </c>
      <c r="R172" s="37" t="str">
        <f t="shared" si="49"/>
        <v>nincs</v>
      </c>
      <c r="S172" s="24" t="str">
        <f t="shared" si="50"/>
        <v/>
      </c>
      <c r="T172" s="24" t="str">
        <f t="shared" si="51"/>
        <v/>
      </c>
      <c r="U172" s="24" t="str">
        <f t="shared" si="38"/>
        <v/>
      </c>
      <c r="V172" s="24" t="str">
        <f t="shared" si="39"/>
        <v/>
      </c>
      <c r="W172" s="24">
        <f t="shared" ca="1" si="52"/>
        <v>147</v>
      </c>
      <c r="X172" s="24">
        <f t="shared" ca="1" si="53"/>
        <v>104</v>
      </c>
      <c r="Y172" s="24" t="s">
        <v>640</v>
      </c>
      <c r="Z172" s="38">
        <v>41717</v>
      </c>
      <c r="AA172" s="38">
        <v>41770</v>
      </c>
      <c r="AF172" s="24" t="str">
        <f>IF(S172="","",S172&amp;T172)</f>
        <v/>
      </c>
      <c r="AK172" s="24" t="str">
        <f>IF(U172="","",U172&amp;V172)</f>
        <v/>
      </c>
      <c r="AZ172" s="24" t="s">
        <v>538</v>
      </c>
      <c r="BA172" s="24" t="s">
        <v>43</v>
      </c>
      <c r="BB172" s="36">
        <v>1873</v>
      </c>
      <c r="BC172" s="38">
        <v>41717</v>
      </c>
      <c r="BD172" s="36">
        <v>1916</v>
      </c>
      <c r="BE172" s="38">
        <v>41770</v>
      </c>
    </row>
    <row r="173" spans="1:57" x14ac:dyDescent="0.25">
      <c r="A173" s="24" t="s">
        <v>724</v>
      </c>
      <c r="B173" s="24" t="s">
        <v>725</v>
      </c>
      <c r="C173" s="36">
        <v>1936</v>
      </c>
      <c r="D173" s="25">
        <v>42280</v>
      </c>
      <c r="E173" s="36">
        <f t="shared" si="36"/>
        <v>84</v>
      </c>
      <c r="F173" s="36">
        <f t="shared" si="40"/>
        <v>0</v>
      </c>
      <c r="G173" s="36">
        <f t="shared" si="41"/>
        <v>0</v>
      </c>
      <c r="H173" s="36">
        <f t="shared" si="42"/>
        <v>0</v>
      </c>
      <c r="I173" s="36">
        <f t="shared" si="43"/>
        <v>0</v>
      </c>
      <c r="J173" s="37" t="str">
        <f t="shared" si="44"/>
        <v>nincs</v>
      </c>
      <c r="M173" s="36">
        <f t="shared" si="37"/>
        <v>2020</v>
      </c>
      <c r="N173" s="36">
        <f t="shared" si="45"/>
        <v>0</v>
      </c>
      <c r="O173" s="36">
        <f t="shared" si="46"/>
        <v>0</v>
      </c>
      <c r="P173" s="36">
        <f t="shared" si="47"/>
        <v>0</v>
      </c>
      <c r="Q173" s="36">
        <f t="shared" si="48"/>
        <v>1</v>
      </c>
      <c r="R173" s="37">
        <f t="shared" si="49"/>
        <v>2020</v>
      </c>
      <c r="S173" s="24" t="str">
        <f t="shared" si="50"/>
        <v/>
      </c>
      <c r="T173" s="24" t="str">
        <f t="shared" si="51"/>
        <v/>
      </c>
      <c r="U173" s="24" t="str">
        <f t="shared" si="38"/>
        <v/>
      </c>
      <c r="V173" s="24" t="str">
        <f t="shared" si="39"/>
        <v/>
      </c>
      <c r="W173" s="24">
        <f t="shared" ca="1" si="52"/>
        <v>84</v>
      </c>
      <c r="X173" s="24" t="str">
        <f t="shared" ca="1" si="53"/>
        <v>(Ma élő!)</v>
      </c>
      <c r="Y173" s="24" t="s">
        <v>640</v>
      </c>
      <c r="Z173" s="25">
        <v>42280</v>
      </c>
      <c r="AT173" s="24" t="str">
        <f>IF(S173="","",S173&amp;T173)</f>
        <v/>
      </c>
      <c r="AZ173" s="24" t="s">
        <v>724</v>
      </c>
      <c r="BA173" s="24" t="s">
        <v>725</v>
      </c>
      <c r="BB173" s="36">
        <v>1936</v>
      </c>
      <c r="BC173" s="25">
        <v>42280</v>
      </c>
    </row>
    <row r="174" spans="1:57" x14ac:dyDescent="0.25">
      <c r="A174" s="24" t="s">
        <v>726</v>
      </c>
      <c r="B174" s="24" t="s">
        <v>727</v>
      </c>
      <c r="C174" s="36">
        <v>1879</v>
      </c>
      <c r="D174" s="25">
        <v>42194</v>
      </c>
      <c r="E174" s="36">
        <f t="shared" si="36"/>
        <v>141</v>
      </c>
      <c r="F174" s="36">
        <f t="shared" si="40"/>
        <v>0</v>
      </c>
      <c r="G174" s="36">
        <f t="shared" si="41"/>
        <v>0</v>
      </c>
      <c r="H174" s="36">
        <f t="shared" si="42"/>
        <v>0</v>
      </c>
      <c r="I174" s="36">
        <f t="shared" si="43"/>
        <v>0</v>
      </c>
      <c r="J174" s="37" t="str">
        <f t="shared" si="44"/>
        <v>nincs</v>
      </c>
      <c r="K174" s="36">
        <v>1936</v>
      </c>
      <c r="L174" s="25">
        <v>42112</v>
      </c>
      <c r="M174" s="36">
        <f t="shared" si="37"/>
        <v>84</v>
      </c>
      <c r="N174" s="36">
        <f t="shared" si="45"/>
        <v>0</v>
      </c>
      <c r="O174" s="36">
        <f t="shared" si="46"/>
        <v>0</v>
      </c>
      <c r="P174" s="36">
        <f t="shared" si="47"/>
        <v>0</v>
      </c>
      <c r="Q174" s="36">
        <f t="shared" si="48"/>
        <v>0</v>
      </c>
      <c r="R174" s="37" t="str">
        <f t="shared" si="49"/>
        <v>nincs</v>
      </c>
      <c r="S174" s="24" t="str">
        <f t="shared" si="50"/>
        <v/>
      </c>
      <c r="T174" s="24" t="str">
        <f t="shared" si="51"/>
        <v/>
      </c>
      <c r="U174" s="24" t="str">
        <f t="shared" si="38"/>
        <v/>
      </c>
      <c r="V174" s="24" t="str">
        <f t="shared" si="39"/>
        <v/>
      </c>
      <c r="W174" s="24">
        <f t="shared" ca="1" si="52"/>
        <v>141</v>
      </c>
      <c r="X174" s="24">
        <f t="shared" ca="1" si="53"/>
        <v>84</v>
      </c>
      <c r="Y174" s="24" t="s">
        <v>640</v>
      </c>
      <c r="Z174" s="25">
        <v>42194</v>
      </c>
      <c r="AA174" s="25">
        <v>42112</v>
      </c>
      <c r="AI174" s="24" t="str">
        <f>IF(U174="","",U174&amp;V174)</f>
        <v/>
      </c>
      <c r="AN174" s="24" t="str">
        <f>IF(S174="","",S174&amp;T174)</f>
        <v/>
      </c>
      <c r="AZ174" s="24" t="s">
        <v>726</v>
      </c>
      <c r="BA174" s="24" t="s">
        <v>727</v>
      </c>
      <c r="BB174" s="36">
        <v>1879</v>
      </c>
      <c r="BC174" s="25">
        <v>42194</v>
      </c>
      <c r="BD174" s="36">
        <v>1936</v>
      </c>
      <c r="BE174" s="25">
        <v>42112</v>
      </c>
    </row>
    <row r="175" spans="1:57" x14ac:dyDescent="0.25">
      <c r="A175" s="24" t="s">
        <v>542</v>
      </c>
      <c r="B175" s="24" t="s">
        <v>728</v>
      </c>
      <c r="C175" s="36">
        <v>1844</v>
      </c>
      <c r="D175" s="38">
        <v>41716</v>
      </c>
      <c r="E175" s="36">
        <f t="shared" si="36"/>
        <v>176</v>
      </c>
      <c r="F175" s="36">
        <f t="shared" si="40"/>
        <v>0</v>
      </c>
      <c r="G175" s="36">
        <f t="shared" si="41"/>
        <v>0</v>
      </c>
      <c r="H175" s="36">
        <f t="shared" si="42"/>
        <v>0</v>
      </c>
      <c r="I175" s="36">
        <f t="shared" si="43"/>
        <v>0</v>
      </c>
      <c r="J175" s="37" t="str">
        <f t="shared" si="44"/>
        <v>nincs</v>
      </c>
      <c r="K175" s="36">
        <v>1908</v>
      </c>
      <c r="L175" s="38">
        <v>41811</v>
      </c>
      <c r="M175" s="36">
        <f t="shared" si="37"/>
        <v>112</v>
      </c>
      <c r="N175" s="36">
        <f t="shared" si="45"/>
        <v>0</v>
      </c>
      <c r="O175" s="36">
        <f t="shared" si="46"/>
        <v>0</v>
      </c>
      <c r="P175" s="36">
        <f t="shared" si="47"/>
        <v>0</v>
      </c>
      <c r="Q175" s="36">
        <f t="shared" si="48"/>
        <v>0</v>
      </c>
      <c r="R175" s="37" t="str">
        <f t="shared" si="49"/>
        <v>nincs</v>
      </c>
      <c r="S175" s="24" t="str">
        <f t="shared" si="50"/>
        <v/>
      </c>
      <c r="T175" s="24" t="str">
        <f t="shared" si="51"/>
        <v/>
      </c>
      <c r="U175" s="24" t="str">
        <f t="shared" si="38"/>
        <v/>
      </c>
      <c r="V175" s="24" t="str">
        <f t="shared" si="39"/>
        <v/>
      </c>
      <c r="W175" s="24">
        <f t="shared" ca="1" si="52"/>
        <v>176</v>
      </c>
      <c r="X175" s="24">
        <f t="shared" ca="1" si="53"/>
        <v>112</v>
      </c>
      <c r="Y175" s="24" t="s">
        <v>640</v>
      </c>
      <c r="Z175" s="38">
        <v>41716</v>
      </c>
      <c r="AA175" s="38">
        <v>41811</v>
      </c>
      <c r="AF175" s="24" t="str">
        <f>IF(S175="","",S175&amp;T175)</f>
        <v/>
      </c>
      <c r="AM175" s="24" t="str">
        <f>IF(U175="","",U175&amp;V175)</f>
        <v/>
      </c>
      <c r="AZ175" s="24" t="s">
        <v>542</v>
      </c>
      <c r="BA175" s="24" t="s">
        <v>728</v>
      </c>
      <c r="BB175" s="36">
        <v>1844</v>
      </c>
      <c r="BC175" s="38">
        <v>41716</v>
      </c>
      <c r="BD175" s="36">
        <v>1908</v>
      </c>
      <c r="BE175" s="38">
        <v>41811</v>
      </c>
    </row>
    <row r="176" spans="1:57" x14ac:dyDescent="0.25">
      <c r="A176" s="24" t="s">
        <v>591</v>
      </c>
      <c r="B176" s="24" t="s">
        <v>729</v>
      </c>
      <c r="C176" s="36">
        <v>1792</v>
      </c>
      <c r="D176" s="25" t="s">
        <v>730</v>
      </c>
      <c r="E176" s="36">
        <f t="shared" si="36"/>
        <v>228</v>
      </c>
      <c r="F176" s="36">
        <f t="shared" si="40"/>
        <v>0</v>
      </c>
      <c r="G176" s="36">
        <f t="shared" si="41"/>
        <v>0</v>
      </c>
      <c r="H176" s="36">
        <f t="shared" si="42"/>
        <v>0</v>
      </c>
      <c r="I176" s="36">
        <f t="shared" si="43"/>
        <v>0</v>
      </c>
      <c r="J176" s="37" t="str">
        <f t="shared" si="44"/>
        <v>nincs</v>
      </c>
      <c r="K176" s="36">
        <v>1868</v>
      </c>
      <c r="L176" s="25">
        <v>41956</v>
      </c>
      <c r="M176" s="36">
        <f t="shared" si="37"/>
        <v>152</v>
      </c>
      <c r="N176" s="36">
        <f t="shared" si="45"/>
        <v>0</v>
      </c>
      <c r="O176" s="36">
        <f t="shared" si="46"/>
        <v>0</v>
      </c>
      <c r="P176" s="36">
        <f t="shared" si="47"/>
        <v>0</v>
      </c>
      <c r="Q176" s="36">
        <f t="shared" si="48"/>
        <v>0</v>
      </c>
      <c r="R176" s="37" t="str">
        <f t="shared" si="49"/>
        <v>nincs</v>
      </c>
      <c r="S176" s="24" t="str">
        <f t="shared" si="50"/>
        <v/>
      </c>
      <c r="T176" s="24" t="str">
        <f t="shared" si="51"/>
        <v/>
      </c>
      <c r="U176" s="24" t="str">
        <f t="shared" si="38"/>
        <v/>
      </c>
      <c r="V176" s="24" t="str">
        <f t="shared" si="39"/>
        <v/>
      </c>
      <c r="W176" s="24">
        <f t="shared" ca="1" si="52"/>
        <v>228</v>
      </c>
      <c r="X176" s="24">
        <f t="shared" ca="1" si="53"/>
        <v>152</v>
      </c>
      <c r="Y176" s="24" t="s">
        <v>640</v>
      </c>
      <c r="Z176" s="25" t="s">
        <v>730</v>
      </c>
      <c r="AA176" s="25">
        <v>41956</v>
      </c>
      <c r="AD176" s="24" t="str">
        <f>IF(S176="","",S176&amp;T176)</f>
        <v/>
      </c>
      <c r="AW176" s="24" t="str">
        <f>IF(U176="","",U176&amp;V176)</f>
        <v/>
      </c>
      <c r="AZ176" s="24" t="s">
        <v>591</v>
      </c>
      <c r="BA176" s="24" t="s">
        <v>729</v>
      </c>
      <c r="BB176" s="36">
        <v>1792</v>
      </c>
      <c r="BC176" s="25" t="s">
        <v>730</v>
      </c>
      <c r="BD176" s="36">
        <v>1868</v>
      </c>
      <c r="BE176" s="25">
        <v>41956</v>
      </c>
    </row>
    <row r="177" spans="1:57" x14ac:dyDescent="0.25">
      <c r="A177" s="24" t="s">
        <v>731</v>
      </c>
      <c r="B177" s="24" t="s">
        <v>732</v>
      </c>
      <c r="C177" s="36">
        <v>1494</v>
      </c>
      <c r="D177" s="25">
        <v>42313</v>
      </c>
      <c r="E177" s="36">
        <f t="shared" si="36"/>
        <v>526</v>
      </c>
      <c r="F177" s="36">
        <f t="shared" si="40"/>
        <v>0</v>
      </c>
      <c r="G177" s="36">
        <f t="shared" si="41"/>
        <v>0</v>
      </c>
      <c r="H177" s="36">
        <f t="shared" si="42"/>
        <v>0</v>
      </c>
      <c r="I177" s="36">
        <f t="shared" si="43"/>
        <v>0</v>
      </c>
      <c r="J177" s="37" t="str">
        <f t="shared" si="44"/>
        <v>nincs</v>
      </c>
      <c r="K177" s="36">
        <v>1576</v>
      </c>
      <c r="L177" s="25">
        <v>42023</v>
      </c>
      <c r="M177" s="36">
        <f t="shared" si="37"/>
        <v>444</v>
      </c>
      <c r="N177" s="36">
        <f t="shared" si="45"/>
        <v>0</v>
      </c>
      <c r="O177" s="36">
        <f t="shared" si="46"/>
        <v>0</v>
      </c>
      <c r="P177" s="36">
        <f t="shared" si="47"/>
        <v>0</v>
      </c>
      <c r="Q177" s="36">
        <f t="shared" si="48"/>
        <v>0</v>
      </c>
      <c r="R177" s="37" t="str">
        <f t="shared" si="49"/>
        <v>nincs</v>
      </c>
      <c r="S177" s="24" t="str">
        <f t="shared" si="50"/>
        <v/>
      </c>
      <c r="T177" s="24" t="str">
        <f t="shared" si="51"/>
        <v/>
      </c>
      <c r="U177" s="24" t="str">
        <f t="shared" si="38"/>
        <v/>
      </c>
      <c r="V177" s="24" t="str">
        <f t="shared" si="39"/>
        <v/>
      </c>
      <c r="W177" s="24">
        <f t="shared" ca="1" si="52"/>
        <v>526</v>
      </c>
      <c r="X177" s="24">
        <f t="shared" ca="1" si="53"/>
        <v>444</v>
      </c>
      <c r="Y177" s="24" t="s">
        <v>640</v>
      </c>
      <c r="Z177" s="25">
        <v>42313</v>
      </c>
      <c r="AA177" s="25">
        <v>42023</v>
      </c>
      <c r="AC177" s="24" t="str">
        <f>IF(U177="","",U177&amp;V177)</f>
        <v/>
      </c>
      <c r="AV177" s="24" t="str">
        <f>IF(S177="","",S177&amp;T177)</f>
        <v/>
      </c>
      <c r="AZ177" s="24" t="s">
        <v>731</v>
      </c>
      <c r="BA177" s="24" t="s">
        <v>732</v>
      </c>
      <c r="BB177" s="36">
        <v>1494</v>
      </c>
      <c r="BC177" s="25">
        <v>42313</v>
      </c>
      <c r="BD177" s="36">
        <v>1576</v>
      </c>
      <c r="BE177" s="25">
        <v>42023</v>
      </c>
    </row>
    <row r="178" spans="1:57" x14ac:dyDescent="0.25">
      <c r="A178" s="24" t="s">
        <v>733</v>
      </c>
      <c r="B178" s="24" t="s">
        <v>734</v>
      </c>
      <c r="C178" s="36">
        <v>1835</v>
      </c>
      <c r="D178" s="25">
        <v>41921</v>
      </c>
      <c r="E178" s="36">
        <f t="shared" si="36"/>
        <v>185</v>
      </c>
      <c r="F178" s="36">
        <f t="shared" si="40"/>
        <v>0</v>
      </c>
      <c r="G178" s="36">
        <f t="shared" si="41"/>
        <v>0</v>
      </c>
      <c r="H178" s="36">
        <f t="shared" si="42"/>
        <v>0</v>
      </c>
      <c r="I178" s="36">
        <f t="shared" si="43"/>
        <v>0</v>
      </c>
      <c r="J178" s="37" t="str">
        <f t="shared" si="44"/>
        <v>nincs</v>
      </c>
      <c r="K178" s="36">
        <v>1921</v>
      </c>
      <c r="L178" s="25">
        <v>41989</v>
      </c>
      <c r="M178" s="36">
        <f t="shared" si="37"/>
        <v>99</v>
      </c>
      <c r="N178" s="36">
        <f t="shared" si="45"/>
        <v>0</v>
      </c>
      <c r="O178" s="36">
        <f t="shared" si="46"/>
        <v>0</v>
      </c>
      <c r="P178" s="36">
        <f t="shared" si="47"/>
        <v>0</v>
      </c>
      <c r="Q178" s="36">
        <f t="shared" si="48"/>
        <v>0</v>
      </c>
      <c r="R178" s="37" t="str">
        <f t="shared" si="49"/>
        <v>nincs</v>
      </c>
      <c r="S178" s="24" t="str">
        <f t="shared" si="50"/>
        <v/>
      </c>
      <c r="T178" s="24" t="str">
        <f t="shared" si="51"/>
        <v/>
      </c>
      <c r="U178" s="24" t="str">
        <f t="shared" si="38"/>
        <v/>
      </c>
      <c r="V178" s="24" t="str">
        <f t="shared" si="39"/>
        <v/>
      </c>
      <c r="W178" s="24">
        <f t="shared" ca="1" si="52"/>
        <v>185</v>
      </c>
      <c r="X178" s="24">
        <f t="shared" ca="1" si="53"/>
        <v>99</v>
      </c>
      <c r="Y178" s="24" t="s">
        <v>640</v>
      </c>
      <c r="Z178" s="25">
        <v>41921</v>
      </c>
      <c r="AA178" s="25">
        <v>41989</v>
      </c>
      <c r="AT178" s="24" t="str">
        <f>IF(S178="","",S178&amp;T178)</f>
        <v/>
      </c>
      <c r="AY178" s="24" t="str">
        <f>IF(U178="","",U178&amp;V178)</f>
        <v/>
      </c>
      <c r="AZ178" s="24" t="s">
        <v>733</v>
      </c>
      <c r="BA178" s="24" t="s">
        <v>734</v>
      </c>
      <c r="BB178" s="36">
        <v>1835</v>
      </c>
      <c r="BC178" s="25">
        <v>41921</v>
      </c>
      <c r="BD178" s="36">
        <v>1921</v>
      </c>
      <c r="BE178" s="25">
        <v>41989</v>
      </c>
    </row>
    <row r="179" spans="1:57" x14ac:dyDescent="0.25">
      <c r="A179" s="24" t="s">
        <v>735</v>
      </c>
      <c r="B179" s="24" t="s">
        <v>736</v>
      </c>
      <c r="C179" s="36">
        <v>1750</v>
      </c>
      <c r="D179" s="25">
        <v>42234</v>
      </c>
      <c r="E179" s="36">
        <f t="shared" si="36"/>
        <v>270</v>
      </c>
      <c r="F179" s="36">
        <f t="shared" si="40"/>
        <v>0</v>
      </c>
      <c r="G179" s="36">
        <f t="shared" si="41"/>
        <v>0</v>
      </c>
      <c r="H179" s="36">
        <f t="shared" si="42"/>
        <v>0</v>
      </c>
      <c r="I179" s="36">
        <f t="shared" si="43"/>
        <v>1</v>
      </c>
      <c r="J179" s="37">
        <f t="shared" si="44"/>
        <v>270</v>
      </c>
      <c r="K179" s="36">
        <v>1825</v>
      </c>
      <c r="L179" s="25">
        <v>42131</v>
      </c>
      <c r="M179" s="36">
        <f t="shared" si="37"/>
        <v>195</v>
      </c>
      <c r="N179" s="36">
        <f t="shared" si="45"/>
        <v>0</v>
      </c>
      <c r="O179" s="36">
        <f t="shared" si="46"/>
        <v>0</v>
      </c>
      <c r="P179" s="36">
        <f t="shared" si="47"/>
        <v>0</v>
      </c>
      <c r="Q179" s="36">
        <f t="shared" si="48"/>
        <v>0</v>
      </c>
      <c r="R179" s="37" t="str">
        <f t="shared" si="49"/>
        <v>nincs</v>
      </c>
      <c r="S179" s="24" t="str">
        <f t="shared" si="50"/>
        <v>Antonio Salieri</v>
      </c>
      <c r="T179" s="24" t="str">
        <f t="shared" si="51"/>
        <v xml:space="preserve"> (270); </v>
      </c>
      <c r="U179" s="24" t="str">
        <f t="shared" si="38"/>
        <v/>
      </c>
      <c r="V179" s="24" t="str">
        <f t="shared" si="39"/>
        <v/>
      </c>
      <c r="W179" s="24">
        <f t="shared" ca="1" si="52"/>
        <v>270</v>
      </c>
      <c r="X179" s="24">
        <f t="shared" ca="1" si="53"/>
        <v>195</v>
      </c>
      <c r="Y179" s="24" t="s">
        <v>640</v>
      </c>
      <c r="Z179" s="25">
        <v>42234</v>
      </c>
      <c r="AA179" s="25">
        <v>42131</v>
      </c>
      <c r="AK179" s="24" t="str">
        <f>IF(U179="","",U179&amp;V179)</f>
        <v/>
      </c>
      <c r="AP179" s="24" t="str">
        <f>IF(S179="","",S179&amp;T179)</f>
        <v xml:space="preserve">Antonio Salieri (270); </v>
      </c>
      <c r="AZ179" s="24" t="s">
        <v>735</v>
      </c>
      <c r="BA179" s="24" t="s">
        <v>736</v>
      </c>
      <c r="BB179" s="36">
        <v>1750</v>
      </c>
      <c r="BC179" s="25">
        <v>42234</v>
      </c>
      <c r="BD179" s="36">
        <v>1825</v>
      </c>
      <c r="BE179" s="25">
        <v>42131</v>
      </c>
    </row>
    <row r="180" spans="1:57" x14ac:dyDescent="0.25">
      <c r="A180" s="24" t="s">
        <v>552</v>
      </c>
      <c r="B180" s="24" t="s">
        <v>77</v>
      </c>
      <c r="C180" s="36">
        <v>1935</v>
      </c>
      <c r="D180" s="38">
        <v>41813</v>
      </c>
      <c r="E180" s="36">
        <f t="shared" si="36"/>
        <v>85</v>
      </c>
      <c r="F180" s="36">
        <f t="shared" si="40"/>
        <v>0</v>
      </c>
      <c r="G180" s="36">
        <f t="shared" si="41"/>
        <v>0</v>
      </c>
      <c r="H180" s="36">
        <f t="shared" si="42"/>
        <v>0</v>
      </c>
      <c r="I180" s="36">
        <f t="shared" si="43"/>
        <v>0</v>
      </c>
      <c r="J180" s="37" t="str">
        <f t="shared" si="44"/>
        <v>nincs</v>
      </c>
      <c r="K180" s="36"/>
      <c r="L180" s="38"/>
      <c r="M180" s="36">
        <f t="shared" si="37"/>
        <v>2020</v>
      </c>
      <c r="N180" s="36">
        <f t="shared" si="45"/>
        <v>0</v>
      </c>
      <c r="O180" s="36">
        <f t="shared" si="46"/>
        <v>0</v>
      </c>
      <c r="P180" s="36">
        <f t="shared" si="47"/>
        <v>0</v>
      </c>
      <c r="Q180" s="36">
        <f t="shared" si="48"/>
        <v>1</v>
      </c>
      <c r="R180" s="37">
        <f t="shared" si="49"/>
        <v>2020</v>
      </c>
      <c r="S180" s="24" t="str">
        <f t="shared" si="50"/>
        <v/>
      </c>
      <c r="T180" s="24" t="str">
        <f t="shared" si="51"/>
        <v/>
      </c>
      <c r="U180" s="24" t="str">
        <f t="shared" si="38"/>
        <v/>
      </c>
      <c r="V180" s="24" t="str">
        <f t="shared" si="39"/>
        <v/>
      </c>
      <c r="W180" s="24">
        <f t="shared" ca="1" si="52"/>
        <v>85</v>
      </c>
      <c r="X180" s="24" t="str">
        <f t="shared" ca="1" si="53"/>
        <v>(Ma élő!)</v>
      </c>
      <c r="Z180" s="38">
        <v>41813</v>
      </c>
      <c r="AA180" s="38"/>
      <c r="AL180" s="24" t="str">
        <f>IF(S180="","",S180&amp;T180)</f>
        <v/>
      </c>
      <c r="AZ180" s="24" t="s">
        <v>552</v>
      </c>
      <c r="BA180" s="24" t="s">
        <v>77</v>
      </c>
      <c r="BB180" s="36">
        <v>1935</v>
      </c>
      <c r="BC180" s="38">
        <v>41813</v>
      </c>
      <c r="BD180" s="36"/>
      <c r="BE180" s="38"/>
    </row>
    <row r="181" spans="1:57" x14ac:dyDescent="0.25">
      <c r="A181" s="24" t="s">
        <v>489</v>
      </c>
      <c r="B181" s="24" t="s">
        <v>44</v>
      </c>
      <c r="C181" s="36">
        <v>1866</v>
      </c>
      <c r="D181" s="38">
        <v>41776</v>
      </c>
      <c r="E181" s="36">
        <f t="shared" si="36"/>
        <v>154</v>
      </c>
      <c r="F181" s="36">
        <f t="shared" si="40"/>
        <v>0</v>
      </c>
      <c r="G181" s="36">
        <f t="shared" si="41"/>
        <v>0</v>
      </c>
      <c r="H181" s="36">
        <f t="shared" si="42"/>
        <v>0</v>
      </c>
      <c r="I181" s="36">
        <f t="shared" si="43"/>
        <v>0</v>
      </c>
      <c r="J181" s="37" t="str">
        <f t="shared" si="44"/>
        <v>nincs</v>
      </c>
      <c r="K181" s="36">
        <v>1925</v>
      </c>
      <c r="L181" s="38">
        <v>41821</v>
      </c>
      <c r="M181" s="36">
        <f t="shared" si="37"/>
        <v>95</v>
      </c>
      <c r="N181" s="36">
        <f t="shared" si="45"/>
        <v>0</v>
      </c>
      <c r="O181" s="36">
        <f t="shared" si="46"/>
        <v>0</v>
      </c>
      <c r="P181" s="36">
        <f t="shared" si="47"/>
        <v>0</v>
      </c>
      <c r="Q181" s="36">
        <f t="shared" si="48"/>
        <v>0</v>
      </c>
      <c r="R181" s="37" t="str">
        <f t="shared" si="49"/>
        <v>nincs</v>
      </c>
      <c r="S181" s="24" t="str">
        <f t="shared" si="50"/>
        <v/>
      </c>
      <c r="T181" s="24" t="str">
        <f t="shared" si="51"/>
        <v/>
      </c>
      <c r="U181" s="24" t="str">
        <f t="shared" si="38"/>
        <v/>
      </c>
      <c r="V181" s="24" t="str">
        <f t="shared" si="39"/>
        <v/>
      </c>
      <c r="W181" s="24">
        <f t="shared" ca="1" si="52"/>
        <v>154</v>
      </c>
      <c r="X181" s="24">
        <f t="shared" ca="1" si="53"/>
        <v>95</v>
      </c>
      <c r="Y181" s="24" t="s">
        <v>640</v>
      </c>
      <c r="Z181" s="38">
        <v>41776</v>
      </c>
      <c r="AA181" s="38">
        <v>41821</v>
      </c>
      <c r="AJ181" s="24" t="str">
        <f>IF(S181="","",S181&amp;T181)</f>
        <v/>
      </c>
      <c r="AO181" s="24" t="str">
        <f>IF(U181="","",U181&amp;V181)</f>
        <v/>
      </c>
      <c r="AZ181" s="24" t="s">
        <v>489</v>
      </c>
      <c r="BA181" s="24" t="s">
        <v>44</v>
      </c>
      <c r="BB181" s="36">
        <v>1866</v>
      </c>
      <c r="BC181" s="38">
        <v>41776</v>
      </c>
      <c r="BD181" s="36">
        <v>1925</v>
      </c>
      <c r="BE181" s="38">
        <v>41821</v>
      </c>
    </row>
    <row r="182" spans="1:57" x14ac:dyDescent="0.25">
      <c r="A182" s="24" t="s">
        <v>481</v>
      </c>
      <c r="B182" s="24" t="s">
        <v>45</v>
      </c>
      <c r="C182" s="36">
        <v>1660</v>
      </c>
      <c r="D182" s="38">
        <v>41761</v>
      </c>
      <c r="E182" s="36">
        <f t="shared" si="36"/>
        <v>360</v>
      </c>
      <c r="F182" s="36">
        <f t="shared" si="40"/>
        <v>0</v>
      </c>
      <c r="G182" s="36">
        <f t="shared" si="41"/>
        <v>0</v>
      </c>
      <c r="H182" s="36">
        <f t="shared" si="42"/>
        <v>0</v>
      </c>
      <c r="I182" s="36">
        <f t="shared" si="43"/>
        <v>1</v>
      </c>
      <c r="J182" s="37">
        <f t="shared" si="44"/>
        <v>360</v>
      </c>
      <c r="K182" s="36">
        <v>1725</v>
      </c>
      <c r="L182" s="38">
        <v>41934</v>
      </c>
      <c r="M182" s="36">
        <f t="shared" si="37"/>
        <v>295</v>
      </c>
      <c r="N182" s="36">
        <f t="shared" si="45"/>
        <v>0</v>
      </c>
      <c r="O182" s="36">
        <f t="shared" si="46"/>
        <v>0</v>
      </c>
      <c r="P182" s="36">
        <f t="shared" si="47"/>
        <v>0</v>
      </c>
      <c r="Q182" s="36">
        <f t="shared" si="48"/>
        <v>0</v>
      </c>
      <c r="R182" s="37" t="str">
        <f t="shared" si="49"/>
        <v>nincs</v>
      </c>
      <c r="S182" s="24" t="str">
        <f t="shared" si="50"/>
        <v>Alessandro Scarlatti</v>
      </c>
      <c r="T182" s="24" t="str">
        <f t="shared" si="51"/>
        <v xml:space="preserve"> (360); </v>
      </c>
      <c r="U182" s="24" t="str">
        <f t="shared" si="38"/>
        <v/>
      </c>
      <c r="V182" s="24" t="str">
        <f t="shared" si="39"/>
        <v/>
      </c>
      <c r="W182" s="24">
        <f t="shared" ca="1" si="52"/>
        <v>360</v>
      </c>
      <c r="X182" s="24">
        <f t="shared" ca="1" si="53"/>
        <v>295</v>
      </c>
      <c r="Y182" s="24" t="s">
        <v>640</v>
      </c>
      <c r="Z182" s="38">
        <v>41761</v>
      </c>
      <c r="AA182" s="38">
        <v>41934</v>
      </c>
      <c r="AJ182" s="24" t="str">
        <f>IF(S182="","",S182&amp;T182)</f>
        <v xml:space="preserve">Alessandro Scarlatti (360); </v>
      </c>
      <c r="AU182" s="24" t="str">
        <f>IF(U182="","",U182&amp;V182)</f>
        <v/>
      </c>
      <c r="AZ182" s="24" t="s">
        <v>481</v>
      </c>
      <c r="BA182" s="24" t="s">
        <v>45</v>
      </c>
      <c r="BB182" s="36">
        <v>1660</v>
      </c>
      <c r="BC182" s="38">
        <v>41761</v>
      </c>
      <c r="BD182" s="36">
        <v>1725</v>
      </c>
      <c r="BE182" s="38">
        <v>41934</v>
      </c>
    </row>
    <row r="183" spans="1:57" x14ac:dyDescent="0.25">
      <c r="A183" s="24" t="s">
        <v>482</v>
      </c>
      <c r="B183" s="24" t="s">
        <v>46</v>
      </c>
      <c r="C183" s="36">
        <v>1685</v>
      </c>
      <c r="D183" s="38">
        <v>41938</v>
      </c>
      <c r="E183" s="36">
        <f t="shared" si="36"/>
        <v>335</v>
      </c>
      <c r="F183" s="36">
        <f t="shared" si="40"/>
        <v>0</v>
      </c>
      <c r="G183" s="36">
        <f t="shared" si="41"/>
        <v>0</v>
      </c>
      <c r="H183" s="36">
        <f t="shared" si="42"/>
        <v>0</v>
      </c>
      <c r="I183" s="36">
        <f t="shared" si="43"/>
        <v>0</v>
      </c>
      <c r="J183" s="37" t="str">
        <f t="shared" si="44"/>
        <v>nincs</v>
      </c>
      <c r="K183" s="36">
        <v>1757</v>
      </c>
      <c r="L183" s="38">
        <v>41843</v>
      </c>
      <c r="M183" s="36">
        <f t="shared" si="37"/>
        <v>263</v>
      </c>
      <c r="N183" s="36">
        <f t="shared" si="45"/>
        <v>0</v>
      </c>
      <c r="O183" s="36">
        <f t="shared" si="46"/>
        <v>0</v>
      </c>
      <c r="P183" s="36">
        <f t="shared" si="47"/>
        <v>0</v>
      </c>
      <c r="Q183" s="36">
        <f t="shared" si="48"/>
        <v>0</v>
      </c>
      <c r="R183" s="37" t="str">
        <f t="shared" si="49"/>
        <v>nincs</v>
      </c>
      <c r="S183" s="24" t="str">
        <f t="shared" si="50"/>
        <v/>
      </c>
      <c r="T183" s="24" t="str">
        <f t="shared" si="51"/>
        <v/>
      </c>
      <c r="U183" s="24" t="str">
        <f t="shared" si="38"/>
        <v/>
      </c>
      <c r="V183" s="24" t="str">
        <f t="shared" si="39"/>
        <v/>
      </c>
      <c r="W183" s="24">
        <f t="shared" ca="1" si="52"/>
        <v>335</v>
      </c>
      <c r="X183" s="24">
        <f t="shared" ca="1" si="53"/>
        <v>263</v>
      </c>
      <c r="Y183" s="24" t="s">
        <v>640</v>
      </c>
      <c r="Z183" s="38">
        <v>41938</v>
      </c>
      <c r="AA183" s="38">
        <v>41843</v>
      </c>
      <c r="AO183" s="24" t="str">
        <f>IF(U183="","",U183&amp;V183)</f>
        <v/>
      </c>
      <c r="AT183" s="24" t="str">
        <f>IF(S183="","",S183&amp;T183)</f>
        <v/>
      </c>
      <c r="AZ183" s="24" t="s">
        <v>482</v>
      </c>
      <c r="BA183" s="24" t="s">
        <v>46</v>
      </c>
      <c r="BB183" s="36">
        <v>1685</v>
      </c>
      <c r="BC183" s="38">
        <v>41938</v>
      </c>
      <c r="BD183" s="36">
        <v>1757</v>
      </c>
      <c r="BE183" s="38">
        <v>41843</v>
      </c>
    </row>
    <row r="184" spans="1:57" x14ac:dyDescent="0.25">
      <c r="A184" s="24" t="s">
        <v>465</v>
      </c>
      <c r="B184" s="24" t="s">
        <v>47</v>
      </c>
      <c r="C184" s="36">
        <v>1874</v>
      </c>
      <c r="D184" s="38">
        <v>41895</v>
      </c>
      <c r="E184" s="36">
        <f t="shared" si="36"/>
        <v>146</v>
      </c>
      <c r="F184" s="36">
        <f t="shared" si="40"/>
        <v>0</v>
      </c>
      <c r="G184" s="36">
        <f t="shared" si="41"/>
        <v>0</v>
      </c>
      <c r="H184" s="36">
        <f t="shared" si="42"/>
        <v>0</v>
      </c>
      <c r="I184" s="36">
        <f t="shared" si="43"/>
        <v>0</v>
      </c>
      <c r="J184" s="37" t="str">
        <f t="shared" si="44"/>
        <v>nincs</v>
      </c>
      <c r="K184" s="36">
        <v>1951</v>
      </c>
      <c r="L184" s="38">
        <v>41833</v>
      </c>
      <c r="M184" s="36">
        <f t="shared" si="37"/>
        <v>69</v>
      </c>
      <c r="N184" s="36">
        <f t="shared" si="45"/>
        <v>0</v>
      </c>
      <c r="O184" s="36">
        <f t="shared" si="46"/>
        <v>0</v>
      </c>
      <c r="P184" s="36">
        <f t="shared" si="47"/>
        <v>0</v>
      </c>
      <c r="Q184" s="36">
        <f t="shared" si="48"/>
        <v>0</v>
      </c>
      <c r="R184" s="37" t="str">
        <f t="shared" si="49"/>
        <v>nincs</v>
      </c>
      <c r="S184" s="24" t="str">
        <f t="shared" si="50"/>
        <v/>
      </c>
      <c r="T184" s="24" t="str">
        <f t="shared" si="51"/>
        <v/>
      </c>
      <c r="U184" s="24" t="str">
        <f t="shared" si="38"/>
        <v/>
      </c>
      <c r="V184" s="24" t="str">
        <f t="shared" si="39"/>
        <v/>
      </c>
      <c r="W184" s="24">
        <f t="shared" ca="1" si="52"/>
        <v>146</v>
      </c>
      <c r="X184" s="24">
        <f t="shared" ca="1" si="53"/>
        <v>69</v>
      </c>
      <c r="Y184" s="24" t="s">
        <v>640</v>
      </c>
      <c r="Z184" s="38">
        <v>41895</v>
      </c>
      <c r="AA184" s="38">
        <v>41833</v>
      </c>
      <c r="AO184" s="24" t="str">
        <f>IF(U184="","",U184&amp;V184)</f>
        <v/>
      </c>
      <c r="AR184" s="24" t="str">
        <f>IF(S184="","",S184&amp;T184)</f>
        <v/>
      </c>
      <c r="AZ184" s="24" t="s">
        <v>465</v>
      </c>
      <c r="BA184" s="24" t="s">
        <v>47</v>
      </c>
      <c r="BB184" s="36">
        <v>1874</v>
      </c>
      <c r="BC184" s="38">
        <v>41895</v>
      </c>
      <c r="BD184" s="36">
        <v>1951</v>
      </c>
      <c r="BE184" s="38">
        <v>41833</v>
      </c>
    </row>
    <row r="185" spans="1:57" x14ac:dyDescent="0.25">
      <c r="A185" s="24" t="s">
        <v>492</v>
      </c>
      <c r="B185" s="24" t="s">
        <v>48</v>
      </c>
      <c r="C185" s="36">
        <v>1797</v>
      </c>
      <c r="D185" s="38">
        <v>41670</v>
      </c>
      <c r="E185" s="36">
        <f t="shared" si="36"/>
        <v>223</v>
      </c>
      <c r="F185" s="36">
        <f t="shared" si="40"/>
        <v>0</v>
      </c>
      <c r="G185" s="36">
        <f t="shared" si="41"/>
        <v>0</v>
      </c>
      <c r="H185" s="36">
        <f t="shared" si="42"/>
        <v>0</v>
      </c>
      <c r="I185" s="36">
        <f t="shared" si="43"/>
        <v>0</v>
      </c>
      <c r="J185" s="37" t="str">
        <f t="shared" si="44"/>
        <v>nincs</v>
      </c>
      <c r="K185" s="36">
        <v>1828</v>
      </c>
      <c r="L185" s="38">
        <v>41962</v>
      </c>
      <c r="M185" s="36">
        <f t="shared" si="37"/>
        <v>192</v>
      </c>
      <c r="N185" s="36">
        <f t="shared" si="45"/>
        <v>0</v>
      </c>
      <c r="O185" s="36">
        <f t="shared" si="46"/>
        <v>0</v>
      </c>
      <c r="P185" s="36">
        <f t="shared" si="47"/>
        <v>0</v>
      </c>
      <c r="Q185" s="36">
        <f t="shared" si="48"/>
        <v>0</v>
      </c>
      <c r="R185" s="37" t="str">
        <f t="shared" si="49"/>
        <v>nincs</v>
      </c>
      <c r="S185" s="24" t="str">
        <f t="shared" si="50"/>
        <v/>
      </c>
      <c r="T185" s="24" t="str">
        <f t="shared" si="51"/>
        <v/>
      </c>
      <c r="U185" s="24" t="str">
        <f t="shared" si="38"/>
        <v/>
      </c>
      <c r="V185" s="24" t="str">
        <f t="shared" si="39"/>
        <v/>
      </c>
      <c r="W185" s="24">
        <f t="shared" ca="1" si="52"/>
        <v>223</v>
      </c>
      <c r="X185" s="24">
        <f t="shared" ca="1" si="53"/>
        <v>192</v>
      </c>
      <c r="Y185" s="24" t="s">
        <v>640</v>
      </c>
      <c r="Z185" s="38">
        <v>41670</v>
      </c>
      <c r="AA185" s="38">
        <v>41962</v>
      </c>
      <c r="AB185" s="24" t="str">
        <f>IF(S185="","",S185&amp;T185)</f>
        <v/>
      </c>
      <c r="AW185" s="24" t="str">
        <f>IF(U185="","",U185&amp;V185)</f>
        <v/>
      </c>
      <c r="AZ185" s="24" t="s">
        <v>492</v>
      </c>
      <c r="BA185" s="24" t="s">
        <v>48</v>
      </c>
      <c r="BB185" s="36">
        <v>1797</v>
      </c>
      <c r="BC185" s="38">
        <v>41670</v>
      </c>
      <c r="BD185" s="36">
        <v>1828</v>
      </c>
      <c r="BE185" s="38">
        <v>41962</v>
      </c>
    </row>
    <row r="186" spans="1:57" x14ac:dyDescent="0.25">
      <c r="A186" s="24" t="s">
        <v>551</v>
      </c>
      <c r="B186" s="24" t="s">
        <v>49</v>
      </c>
      <c r="C186" s="36">
        <v>1810</v>
      </c>
      <c r="D186" s="38">
        <v>41798</v>
      </c>
      <c r="E186" s="36">
        <f t="shared" si="36"/>
        <v>210</v>
      </c>
      <c r="F186" s="36">
        <f t="shared" si="40"/>
        <v>0</v>
      </c>
      <c r="G186" s="36">
        <f t="shared" si="41"/>
        <v>0</v>
      </c>
      <c r="H186" s="36">
        <f t="shared" si="42"/>
        <v>0</v>
      </c>
      <c r="I186" s="36">
        <f t="shared" si="43"/>
        <v>1</v>
      </c>
      <c r="J186" s="37">
        <f t="shared" si="44"/>
        <v>210</v>
      </c>
      <c r="K186" s="36">
        <v>1856</v>
      </c>
      <c r="L186" s="38">
        <v>41849</v>
      </c>
      <c r="M186" s="36">
        <f t="shared" si="37"/>
        <v>164</v>
      </c>
      <c r="N186" s="36">
        <f t="shared" si="45"/>
        <v>0</v>
      </c>
      <c r="O186" s="36">
        <f t="shared" si="46"/>
        <v>0</v>
      </c>
      <c r="P186" s="36">
        <f t="shared" si="47"/>
        <v>0</v>
      </c>
      <c r="Q186" s="36">
        <f t="shared" si="48"/>
        <v>0</v>
      </c>
      <c r="R186" s="37" t="str">
        <f t="shared" si="49"/>
        <v>nincs</v>
      </c>
      <c r="S186" s="24" t="str">
        <f t="shared" si="50"/>
        <v>Robert Schumann</v>
      </c>
      <c r="T186" s="24" t="str">
        <f t="shared" si="51"/>
        <v xml:space="preserve"> (210); </v>
      </c>
      <c r="U186" s="24" t="str">
        <f t="shared" si="38"/>
        <v/>
      </c>
      <c r="V186" s="24" t="str">
        <f t="shared" si="39"/>
        <v/>
      </c>
      <c r="W186" s="24">
        <f t="shared" ca="1" si="52"/>
        <v>210</v>
      </c>
      <c r="X186" s="24">
        <f t="shared" ca="1" si="53"/>
        <v>164</v>
      </c>
      <c r="Y186" s="24" t="s">
        <v>640</v>
      </c>
      <c r="Z186" s="38">
        <v>41798</v>
      </c>
      <c r="AA186" s="38">
        <v>41849</v>
      </c>
      <c r="AL186" s="24" t="str">
        <f>IF(S186="","",S186&amp;T186)</f>
        <v xml:space="preserve">Robert Schumann (210); </v>
      </c>
      <c r="AO186" s="24" t="str">
        <f>IF(U186="","",U186&amp;V186)</f>
        <v/>
      </c>
      <c r="AZ186" s="24" t="s">
        <v>551</v>
      </c>
      <c r="BA186" s="24" t="s">
        <v>49</v>
      </c>
      <c r="BB186" s="36">
        <v>1810</v>
      </c>
      <c r="BC186" s="38">
        <v>41798</v>
      </c>
      <c r="BD186" s="36">
        <v>1856</v>
      </c>
      <c r="BE186" s="38">
        <v>41849</v>
      </c>
    </row>
    <row r="187" spans="1:57" x14ac:dyDescent="0.25">
      <c r="A187" s="24" t="s">
        <v>505</v>
      </c>
      <c r="B187" s="24" t="s">
        <v>50</v>
      </c>
      <c r="C187" s="36">
        <v>1585</v>
      </c>
      <c r="D187" s="38">
        <v>41926</v>
      </c>
      <c r="E187" s="36">
        <f t="shared" si="36"/>
        <v>435</v>
      </c>
      <c r="F187" s="36">
        <f t="shared" si="40"/>
        <v>0</v>
      </c>
      <c r="G187" s="36">
        <f t="shared" si="41"/>
        <v>0</v>
      </c>
      <c r="H187" s="36">
        <f t="shared" si="42"/>
        <v>0</v>
      </c>
      <c r="I187" s="36">
        <f t="shared" si="43"/>
        <v>0</v>
      </c>
      <c r="J187" s="37" t="str">
        <f t="shared" si="44"/>
        <v>nincs</v>
      </c>
      <c r="K187" s="36">
        <v>1672</v>
      </c>
      <c r="L187" s="38">
        <v>41949</v>
      </c>
      <c r="M187" s="36">
        <f t="shared" si="37"/>
        <v>348</v>
      </c>
      <c r="N187" s="36">
        <f t="shared" si="45"/>
        <v>0</v>
      </c>
      <c r="O187" s="36">
        <f t="shared" si="46"/>
        <v>0</v>
      </c>
      <c r="P187" s="36">
        <f t="shared" si="47"/>
        <v>0</v>
      </c>
      <c r="Q187" s="36">
        <f t="shared" si="48"/>
        <v>0</v>
      </c>
      <c r="R187" s="37" t="str">
        <f t="shared" si="49"/>
        <v>nincs</v>
      </c>
      <c r="S187" s="24" t="str">
        <f t="shared" si="50"/>
        <v/>
      </c>
      <c r="T187" s="24" t="str">
        <f t="shared" si="51"/>
        <v/>
      </c>
      <c r="U187" s="24" t="str">
        <f t="shared" si="38"/>
        <v/>
      </c>
      <c r="V187" s="24" t="str">
        <f t="shared" si="39"/>
        <v/>
      </c>
      <c r="W187" s="24">
        <f t="shared" ca="1" si="52"/>
        <v>435</v>
      </c>
      <c r="X187" s="24">
        <f t="shared" ca="1" si="53"/>
        <v>348</v>
      </c>
      <c r="Y187" s="24" t="s">
        <v>640</v>
      </c>
      <c r="Z187" s="38">
        <v>41926</v>
      </c>
      <c r="AA187" s="38">
        <v>41949</v>
      </c>
      <c r="AT187" s="24" t="str">
        <f>IF(S187="","",S187&amp;T187)</f>
        <v/>
      </c>
      <c r="AW187" s="24" t="str">
        <f>IF(U187="","",U187&amp;V187)</f>
        <v/>
      </c>
      <c r="AZ187" s="24" t="s">
        <v>505</v>
      </c>
      <c r="BA187" s="24" t="s">
        <v>50</v>
      </c>
      <c r="BB187" s="36">
        <v>1585</v>
      </c>
      <c r="BC187" s="38">
        <v>41926</v>
      </c>
      <c r="BD187" s="36">
        <v>1672</v>
      </c>
      <c r="BE187" s="38">
        <v>41949</v>
      </c>
    </row>
    <row r="188" spans="1:57" x14ac:dyDescent="0.25">
      <c r="A188" s="24" t="s">
        <v>513</v>
      </c>
      <c r="B188" s="24" t="s">
        <v>51</v>
      </c>
      <c r="C188" s="36">
        <v>1865</v>
      </c>
      <c r="D188" s="38">
        <v>41981</v>
      </c>
      <c r="E188" s="36">
        <f t="shared" si="36"/>
        <v>155</v>
      </c>
      <c r="F188" s="36">
        <f t="shared" si="40"/>
        <v>0</v>
      </c>
      <c r="G188" s="36">
        <f t="shared" si="41"/>
        <v>0</v>
      </c>
      <c r="H188" s="36">
        <f t="shared" si="42"/>
        <v>0</v>
      </c>
      <c r="I188" s="36">
        <f t="shared" si="43"/>
        <v>0</v>
      </c>
      <c r="J188" s="37" t="str">
        <f t="shared" si="44"/>
        <v>nincs</v>
      </c>
      <c r="K188" s="36">
        <v>1957</v>
      </c>
      <c r="L188" s="38">
        <v>41902</v>
      </c>
      <c r="M188" s="36">
        <f t="shared" si="37"/>
        <v>63</v>
      </c>
      <c r="N188" s="36">
        <f t="shared" si="45"/>
        <v>0</v>
      </c>
      <c r="O188" s="36">
        <f t="shared" si="46"/>
        <v>0</v>
      </c>
      <c r="P188" s="36">
        <f t="shared" si="47"/>
        <v>0</v>
      </c>
      <c r="Q188" s="36">
        <f t="shared" si="48"/>
        <v>0</v>
      </c>
      <c r="R188" s="37" t="str">
        <f t="shared" si="49"/>
        <v>nincs</v>
      </c>
      <c r="S188" s="24" t="str">
        <f t="shared" si="50"/>
        <v/>
      </c>
      <c r="T188" s="24" t="str">
        <f t="shared" si="51"/>
        <v/>
      </c>
      <c r="U188" s="24" t="str">
        <f t="shared" si="38"/>
        <v/>
      </c>
      <c r="V188" s="24" t="str">
        <f t="shared" si="39"/>
        <v/>
      </c>
      <c r="W188" s="24">
        <f t="shared" ca="1" si="52"/>
        <v>155</v>
      </c>
      <c r="X188" s="24">
        <f t="shared" ca="1" si="53"/>
        <v>63</v>
      </c>
      <c r="Y188" s="24" t="s">
        <v>640</v>
      </c>
      <c r="Z188" s="38">
        <v>41981</v>
      </c>
      <c r="AA188" s="38">
        <v>41902</v>
      </c>
      <c r="AS188" s="24" t="str">
        <f>IF(U188="","",U188&amp;V188)</f>
        <v/>
      </c>
      <c r="AX188" s="24" t="str">
        <f>IF(S188="","",S188&amp;T188)</f>
        <v/>
      </c>
      <c r="AZ188" s="24" t="s">
        <v>513</v>
      </c>
      <c r="BA188" s="24" t="s">
        <v>51</v>
      </c>
      <c r="BB188" s="36">
        <v>1865</v>
      </c>
      <c r="BC188" s="38">
        <v>41981</v>
      </c>
      <c r="BD188" s="36">
        <v>1957</v>
      </c>
      <c r="BE188" s="38">
        <v>41902</v>
      </c>
    </row>
    <row r="189" spans="1:57" x14ac:dyDescent="0.25">
      <c r="A189" s="24" t="s">
        <v>468</v>
      </c>
      <c r="B189" s="24" t="s">
        <v>737</v>
      </c>
      <c r="C189" s="36">
        <v>1824</v>
      </c>
      <c r="D189" s="38">
        <v>41700</v>
      </c>
      <c r="E189" s="36">
        <f t="shared" si="36"/>
        <v>196</v>
      </c>
      <c r="F189" s="36">
        <f t="shared" si="40"/>
        <v>0</v>
      </c>
      <c r="G189" s="36">
        <f t="shared" si="41"/>
        <v>0</v>
      </c>
      <c r="H189" s="36">
        <f t="shared" si="42"/>
        <v>0</v>
      </c>
      <c r="I189" s="36">
        <f t="shared" si="43"/>
        <v>0</v>
      </c>
      <c r="J189" s="37" t="str">
        <f t="shared" si="44"/>
        <v>nincs</v>
      </c>
      <c r="K189" s="36">
        <v>1884</v>
      </c>
      <c r="L189" s="38">
        <v>41771</v>
      </c>
      <c r="M189" s="36">
        <f t="shared" si="37"/>
        <v>136</v>
      </c>
      <c r="N189" s="36">
        <f t="shared" si="45"/>
        <v>0</v>
      </c>
      <c r="O189" s="36">
        <f t="shared" si="46"/>
        <v>0</v>
      </c>
      <c r="P189" s="36">
        <f t="shared" si="47"/>
        <v>0</v>
      </c>
      <c r="Q189" s="36">
        <f t="shared" si="48"/>
        <v>0</v>
      </c>
      <c r="R189" s="37" t="str">
        <f t="shared" si="49"/>
        <v>nincs</v>
      </c>
      <c r="S189" s="24" t="str">
        <f t="shared" si="50"/>
        <v/>
      </c>
      <c r="T189" s="24" t="str">
        <f t="shared" si="51"/>
        <v/>
      </c>
      <c r="U189" s="24" t="str">
        <f t="shared" si="38"/>
        <v/>
      </c>
      <c r="V189" s="24" t="str">
        <f t="shared" si="39"/>
        <v/>
      </c>
      <c r="W189" s="24">
        <f t="shared" ca="1" si="52"/>
        <v>196</v>
      </c>
      <c r="X189" s="24">
        <f t="shared" ca="1" si="53"/>
        <v>136</v>
      </c>
      <c r="Y189" s="24" t="s">
        <v>640</v>
      </c>
      <c r="Z189" s="38">
        <v>41700</v>
      </c>
      <c r="AA189" s="38">
        <v>41771</v>
      </c>
      <c r="AF189" s="24" t="str">
        <f>IF(S189="","",S189&amp;T189)</f>
        <v/>
      </c>
      <c r="AK189" s="24" t="str">
        <f>IF(U189="","",U189&amp;V189)</f>
        <v/>
      </c>
      <c r="AZ189" s="24" t="s">
        <v>468</v>
      </c>
      <c r="BA189" s="24" t="s">
        <v>737</v>
      </c>
      <c r="BB189" s="36">
        <v>1824</v>
      </c>
      <c r="BC189" s="38">
        <v>41700</v>
      </c>
      <c r="BD189" s="36">
        <v>1884</v>
      </c>
      <c r="BE189" s="38">
        <v>41771</v>
      </c>
    </row>
    <row r="190" spans="1:57" x14ac:dyDescent="0.25">
      <c r="A190" s="24" t="s">
        <v>553</v>
      </c>
      <c r="B190" s="24" t="s">
        <v>76</v>
      </c>
      <c r="C190" s="36">
        <v>1930</v>
      </c>
      <c r="D190" s="38">
        <v>41916</v>
      </c>
      <c r="E190" s="36">
        <f t="shared" si="36"/>
        <v>90</v>
      </c>
      <c r="F190" s="36">
        <f t="shared" si="40"/>
        <v>0</v>
      </c>
      <c r="G190" s="36">
        <f t="shared" si="41"/>
        <v>0</v>
      </c>
      <c r="H190" s="36">
        <f t="shared" si="42"/>
        <v>0</v>
      </c>
      <c r="I190" s="36">
        <f t="shared" si="43"/>
        <v>1</v>
      </c>
      <c r="J190" s="37">
        <f t="shared" si="44"/>
        <v>90</v>
      </c>
      <c r="K190" s="36"/>
      <c r="L190" s="38"/>
      <c r="M190" s="36">
        <f t="shared" si="37"/>
        <v>2020</v>
      </c>
      <c r="N190" s="36">
        <f t="shared" si="45"/>
        <v>0</v>
      </c>
      <c r="O190" s="36">
        <f t="shared" si="46"/>
        <v>0</v>
      </c>
      <c r="P190" s="36">
        <f t="shared" si="47"/>
        <v>0</v>
      </c>
      <c r="Q190" s="36">
        <f t="shared" si="48"/>
        <v>1</v>
      </c>
      <c r="R190" s="37">
        <f t="shared" si="49"/>
        <v>2020</v>
      </c>
      <c r="S190" s="24" t="str">
        <f t="shared" si="50"/>
        <v>Soproni József</v>
      </c>
      <c r="T190" s="24" t="str">
        <f t="shared" si="51"/>
        <v xml:space="preserve"> (90); </v>
      </c>
      <c r="U190" s="24" t="str">
        <f t="shared" si="38"/>
        <v/>
      </c>
      <c r="V190" s="24" t="str">
        <f t="shared" si="39"/>
        <v/>
      </c>
      <c r="W190" s="24">
        <f t="shared" ca="1" si="52"/>
        <v>90</v>
      </c>
      <c r="X190" s="24" t="str">
        <f t="shared" ca="1" si="53"/>
        <v>(Ma élő!)</v>
      </c>
      <c r="Z190" s="38">
        <v>41916</v>
      </c>
      <c r="AA190" s="38"/>
      <c r="AT190" s="24" t="str">
        <f>IF(S190="","",S190&amp;T190)</f>
        <v xml:space="preserve">Soproni József (90); </v>
      </c>
      <c r="AZ190" s="24" t="s">
        <v>553</v>
      </c>
      <c r="BA190" s="24" t="s">
        <v>76</v>
      </c>
      <c r="BB190" s="36">
        <v>1930</v>
      </c>
      <c r="BC190" s="38">
        <v>41916</v>
      </c>
      <c r="BD190" s="36"/>
      <c r="BE190" s="38"/>
    </row>
    <row r="191" spans="1:57" x14ac:dyDescent="0.25">
      <c r="A191" s="24" t="s">
        <v>479</v>
      </c>
      <c r="B191" s="24" t="s">
        <v>52</v>
      </c>
      <c r="C191" s="36">
        <v>1906</v>
      </c>
      <c r="D191" s="38">
        <v>41907</v>
      </c>
      <c r="E191" s="36">
        <f t="shared" si="36"/>
        <v>114</v>
      </c>
      <c r="F191" s="36">
        <f t="shared" si="40"/>
        <v>0</v>
      </c>
      <c r="G191" s="36">
        <f t="shared" si="41"/>
        <v>0</v>
      </c>
      <c r="H191" s="36">
        <f t="shared" si="42"/>
        <v>0</v>
      </c>
      <c r="I191" s="36">
        <f t="shared" si="43"/>
        <v>0</v>
      </c>
      <c r="J191" s="37" t="str">
        <f t="shared" si="44"/>
        <v>nincs</v>
      </c>
      <c r="K191" s="36">
        <v>1975</v>
      </c>
      <c r="L191" s="38">
        <v>41860</v>
      </c>
      <c r="M191" s="36">
        <f t="shared" si="37"/>
        <v>45</v>
      </c>
      <c r="N191" s="36">
        <f t="shared" si="45"/>
        <v>0</v>
      </c>
      <c r="O191" s="36">
        <f t="shared" si="46"/>
        <v>0</v>
      </c>
      <c r="P191" s="36">
        <f t="shared" si="47"/>
        <v>0</v>
      </c>
      <c r="Q191" s="36">
        <f t="shared" si="48"/>
        <v>0</v>
      </c>
      <c r="R191" s="37" t="str">
        <f t="shared" si="49"/>
        <v>nincs</v>
      </c>
      <c r="S191" s="24" t="str">
        <f t="shared" si="50"/>
        <v/>
      </c>
      <c r="T191" s="24" t="str">
        <f t="shared" si="51"/>
        <v/>
      </c>
      <c r="U191" s="24" t="str">
        <f t="shared" si="38"/>
        <v/>
      </c>
      <c r="V191" s="24" t="str">
        <f t="shared" si="39"/>
        <v/>
      </c>
      <c r="W191" s="24">
        <f t="shared" ca="1" si="52"/>
        <v>114</v>
      </c>
      <c r="X191" s="24">
        <f t="shared" ca="1" si="53"/>
        <v>45</v>
      </c>
      <c r="Y191" s="24" t="s">
        <v>640</v>
      </c>
      <c r="Z191" s="38">
        <v>41907</v>
      </c>
      <c r="AA191" s="38">
        <v>41860</v>
      </c>
      <c r="AQ191" s="24" t="str">
        <f>IF(U191="","",U191&amp;V191)</f>
        <v/>
      </c>
      <c r="AR191" s="24" t="str">
        <f>IF(S191="","",S191&amp;T191)</f>
        <v/>
      </c>
      <c r="AZ191" s="24" t="s">
        <v>479</v>
      </c>
      <c r="BA191" s="24" t="s">
        <v>52</v>
      </c>
      <c r="BB191" s="36">
        <v>1906</v>
      </c>
      <c r="BC191" s="38">
        <v>41907</v>
      </c>
      <c r="BD191" s="36">
        <v>1975</v>
      </c>
      <c r="BE191" s="38">
        <v>41860</v>
      </c>
    </row>
    <row r="192" spans="1:57" x14ac:dyDescent="0.25">
      <c r="A192" s="24" t="s">
        <v>637</v>
      </c>
      <c r="B192" s="24" t="s">
        <v>638</v>
      </c>
      <c r="C192" s="36">
        <v>1784</v>
      </c>
      <c r="D192" s="25">
        <v>41734</v>
      </c>
      <c r="E192" s="36">
        <f t="shared" si="36"/>
        <v>236</v>
      </c>
      <c r="F192" s="36">
        <f t="shared" si="40"/>
        <v>0</v>
      </c>
      <c r="G192" s="36">
        <f t="shared" si="41"/>
        <v>0</v>
      </c>
      <c r="H192" s="36">
        <f t="shared" si="42"/>
        <v>0</v>
      </c>
      <c r="I192" s="36">
        <f t="shared" si="43"/>
        <v>0</v>
      </c>
      <c r="J192" s="37" t="str">
        <f t="shared" si="44"/>
        <v>nincs</v>
      </c>
      <c r="K192" s="36">
        <v>1859</v>
      </c>
      <c r="L192" s="25">
        <v>41934</v>
      </c>
      <c r="M192" s="36">
        <f t="shared" si="37"/>
        <v>161</v>
      </c>
      <c r="N192" s="36">
        <f t="shared" si="45"/>
        <v>0</v>
      </c>
      <c r="O192" s="36">
        <f t="shared" si="46"/>
        <v>0</v>
      </c>
      <c r="P192" s="36">
        <f t="shared" si="47"/>
        <v>0</v>
      </c>
      <c r="Q192" s="36">
        <f t="shared" si="48"/>
        <v>0</v>
      </c>
      <c r="R192" s="37" t="str">
        <f t="shared" si="49"/>
        <v>nincs</v>
      </c>
      <c r="S192" s="24" t="str">
        <f t="shared" si="50"/>
        <v/>
      </c>
      <c r="T192" s="24" t="str">
        <f t="shared" si="51"/>
        <v/>
      </c>
      <c r="U192" s="24" t="str">
        <f t="shared" si="38"/>
        <v/>
      </c>
      <c r="V192" s="24" t="str">
        <f t="shared" si="39"/>
        <v/>
      </c>
      <c r="W192" s="24">
        <f t="shared" ca="1" si="52"/>
        <v>236</v>
      </c>
      <c r="X192" s="24">
        <f t="shared" ca="1" si="53"/>
        <v>161</v>
      </c>
      <c r="Z192" s="25">
        <v>41734</v>
      </c>
      <c r="AA192" s="25">
        <v>41934</v>
      </c>
      <c r="AH192" s="24" t="str">
        <f>IF(S192="","",S192&amp;T192)</f>
        <v/>
      </c>
      <c r="AU192" s="24" t="str">
        <f>IF(U192="","",U192&amp;V192)</f>
        <v/>
      </c>
      <c r="AZ192" s="24" t="s">
        <v>637</v>
      </c>
      <c r="BA192" s="24" t="s">
        <v>638</v>
      </c>
      <c r="BB192" s="36">
        <v>1784</v>
      </c>
      <c r="BC192" s="25">
        <v>41734</v>
      </c>
      <c r="BD192" s="36">
        <v>1859</v>
      </c>
      <c r="BE192" s="25">
        <v>41934</v>
      </c>
    </row>
    <row r="193" spans="1:57" x14ac:dyDescent="0.25">
      <c r="A193" s="24" t="s">
        <v>522</v>
      </c>
      <c r="B193" s="24" t="s">
        <v>53</v>
      </c>
      <c r="C193" s="36">
        <v>1928</v>
      </c>
      <c r="D193" s="38">
        <v>41873</v>
      </c>
      <c r="E193" s="36">
        <f t="shared" si="36"/>
        <v>92</v>
      </c>
      <c r="F193" s="36">
        <f t="shared" si="40"/>
        <v>0</v>
      </c>
      <c r="G193" s="36">
        <f t="shared" si="41"/>
        <v>0</v>
      </c>
      <c r="H193" s="36">
        <f t="shared" si="42"/>
        <v>0</v>
      </c>
      <c r="I193" s="36">
        <f t="shared" si="43"/>
        <v>0</v>
      </c>
      <c r="J193" s="37" t="str">
        <f t="shared" si="44"/>
        <v>nincs</v>
      </c>
      <c r="K193" s="36">
        <v>2007</v>
      </c>
      <c r="L193" s="38">
        <v>41980</v>
      </c>
      <c r="M193" s="36">
        <f t="shared" si="37"/>
        <v>13</v>
      </c>
      <c r="N193" s="36">
        <f t="shared" si="45"/>
        <v>0</v>
      </c>
      <c r="O193" s="36">
        <f t="shared" si="46"/>
        <v>0</v>
      </c>
      <c r="P193" s="36">
        <f t="shared" si="47"/>
        <v>0</v>
      </c>
      <c r="Q193" s="36">
        <f t="shared" si="48"/>
        <v>0</v>
      </c>
      <c r="R193" s="37" t="str">
        <f t="shared" si="49"/>
        <v>nincs</v>
      </c>
      <c r="S193" s="24" t="str">
        <f t="shared" si="50"/>
        <v/>
      </c>
      <c r="T193" s="24" t="str">
        <f t="shared" si="51"/>
        <v/>
      </c>
      <c r="U193" s="24" t="str">
        <f t="shared" si="38"/>
        <v/>
      </c>
      <c r="V193" s="24" t="str">
        <f t="shared" si="39"/>
        <v/>
      </c>
      <c r="W193" s="24">
        <f t="shared" ca="1" si="52"/>
        <v>92</v>
      </c>
      <c r="X193" s="24">
        <f t="shared" ca="1" si="53"/>
        <v>13</v>
      </c>
      <c r="Y193" s="24" t="s">
        <v>640</v>
      </c>
      <c r="Z193" s="38">
        <v>41873</v>
      </c>
      <c r="AA193" s="38">
        <v>41980</v>
      </c>
      <c r="AP193" s="24" t="str">
        <f>IF(S193="","",S193&amp;T193)</f>
        <v/>
      </c>
      <c r="AY193" s="24" t="str">
        <f>IF(U193="","",U193&amp;V193)</f>
        <v/>
      </c>
      <c r="AZ193" s="24" t="s">
        <v>522</v>
      </c>
      <c r="BA193" s="24" t="s">
        <v>53</v>
      </c>
      <c r="BB193" s="36">
        <v>1928</v>
      </c>
      <c r="BC193" s="38">
        <v>41873</v>
      </c>
      <c r="BD193" s="36">
        <v>2007</v>
      </c>
      <c r="BE193" s="38">
        <v>41980</v>
      </c>
    </row>
    <row r="194" spans="1:57" x14ac:dyDescent="0.25">
      <c r="A194" s="24" t="s">
        <v>603</v>
      </c>
      <c r="B194" s="24" t="s">
        <v>607</v>
      </c>
      <c r="C194" s="36">
        <v>1804</v>
      </c>
      <c r="D194" s="25">
        <v>41712</v>
      </c>
      <c r="E194" s="36">
        <f t="shared" si="36"/>
        <v>216</v>
      </c>
      <c r="F194" s="36">
        <f t="shared" si="40"/>
        <v>0</v>
      </c>
      <c r="G194" s="36">
        <f t="shared" si="41"/>
        <v>0</v>
      </c>
      <c r="H194" s="36">
        <f t="shared" si="42"/>
        <v>0</v>
      </c>
      <c r="I194" s="36">
        <f t="shared" si="43"/>
        <v>0</v>
      </c>
      <c r="J194" s="37" t="str">
        <f t="shared" si="44"/>
        <v>nincs</v>
      </c>
      <c r="K194" s="36">
        <v>1849</v>
      </c>
      <c r="L194" s="25">
        <v>41907</v>
      </c>
      <c r="M194" s="36">
        <f t="shared" si="37"/>
        <v>171</v>
      </c>
      <c r="N194" s="36">
        <f t="shared" si="45"/>
        <v>0</v>
      </c>
      <c r="O194" s="36">
        <f t="shared" si="46"/>
        <v>0</v>
      </c>
      <c r="P194" s="36">
        <f t="shared" si="47"/>
        <v>0</v>
      </c>
      <c r="Q194" s="36">
        <f t="shared" si="48"/>
        <v>0</v>
      </c>
      <c r="R194" s="37" t="str">
        <f t="shared" si="49"/>
        <v>nincs</v>
      </c>
      <c r="S194" s="24" t="str">
        <f t="shared" si="50"/>
        <v/>
      </c>
      <c r="T194" s="24" t="str">
        <f t="shared" si="51"/>
        <v/>
      </c>
      <c r="U194" s="24" t="str">
        <f t="shared" si="38"/>
        <v/>
      </c>
      <c r="V194" s="24" t="str">
        <f t="shared" si="39"/>
        <v/>
      </c>
      <c r="W194" s="24">
        <f t="shared" ca="1" si="52"/>
        <v>216</v>
      </c>
      <c r="X194" s="24">
        <f t="shared" ca="1" si="53"/>
        <v>171</v>
      </c>
      <c r="Y194" s="24" t="s">
        <v>640</v>
      </c>
      <c r="Z194" s="25">
        <v>41712</v>
      </c>
      <c r="AA194" s="25">
        <v>41907</v>
      </c>
      <c r="AF194" s="24" t="str">
        <f>IF(S194="","",S194&amp;T194)</f>
        <v/>
      </c>
      <c r="AS194" s="24" t="str">
        <f>IF(U194="","",U194&amp;V194)</f>
        <v/>
      </c>
      <c r="AZ194" s="24" t="s">
        <v>603</v>
      </c>
      <c r="BA194" s="24" t="s">
        <v>607</v>
      </c>
      <c r="BB194" s="36">
        <v>1804</v>
      </c>
      <c r="BC194" s="25">
        <v>41712</v>
      </c>
      <c r="BD194" s="36">
        <v>1849</v>
      </c>
      <c r="BE194" s="25">
        <v>41907</v>
      </c>
    </row>
    <row r="195" spans="1:57" x14ac:dyDescent="0.25">
      <c r="A195" s="24" t="s">
        <v>604</v>
      </c>
      <c r="B195" s="24" t="s">
        <v>606</v>
      </c>
      <c r="C195" s="36">
        <v>1825</v>
      </c>
      <c r="D195" s="25">
        <v>41937</v>
      </c>
      <c r="E195" s="36">
        <f t="shared" si="36"/>
        <v>195</v>
      </c>
      <c r="F195" s="36">
        <f t="shared" si="40"/>
        <v>0</v>
      </c>
      <c r="G195" s="36">
        <f t="shared" si="41"/>
        <v>0</v>
      </c>
      <c r="H195" s="36">
        <f t="shared" si="42"/>
        <v>0</v>
      </c>
      <c r="I195" s="36">
        <f t="shared" si="43"/>
        <v>0</v>
      </c>
      <c r="J195" s="37" t="str">
        <f t="shared" si="44"/>
        <v>nincs</v>
      </c>
      <c r="K195" s="36">
        <v>1899</v>
      </c>
      <c r="L195" s="25">
        <v>41793</v>
      </c>
      <c r="M195" s="36">
        <f t="shared" si="37"/>
        <v>121</v>
      </c>
      <c r="N195" s="36">
        <f t="shared" si="45"/>
        <v>0</v>
      </c>
      <c r="O195" s="36">
        <f t="shared" si="46"/>
        <v>0</v>
      </c>
      <c r="P195" s="36">
        <f t="shared" si="47"/>
        <v>0</v>
      </c>
      <c r="Q195" s="36">
        <f t="shared" si="48"/>
        <v>0</v>
      </c>
      <c r="R195" s="37" t="str">
        <f t="shared" si="49"/>
        <v>nincs</v>
      </c>
      <c r="S195" s="24" t="str">
        <f t="shared" si="50"/>
        <v/>
      </c>
      <c r="T195" s="24" t="str">
        <f t="shared" si="51"/>
        <v/>
      </c>
      <c r="U195" s="24" t="str">
        <f t="shared" si="38"/>
        <v/>
      </c>
      <c r="V195" s="24" t="str">
        <f t="shared" si="39"/>
        <v/>
      </c>
      <c r="W195" s="24">
        <f t="shared" ca="1" si="52"/>
        <v>195</v>
      </c>
      <c r="X195" s="24">
        <f t="shared" ca="1" si="53"/>
        <v>121</v>
      </c>
      <c r="Y195" s="24" t="s">
        <v>640</v>
      </c>
      <c r="Z195" s="25">
        <v>41937</v>
      </c>
      <c r="AA195" s="25">
        <v>41793</v>
      </c>
      <c r="AM195" s="24" t="str">
        <f>IF(U195="","",U195&amp;V195)</f>
        <v/>
      </c>
      <c r="AT195" s="24" t="str">
        <f>IF(S195="","",S195&amp;T195)</f>
        <v/>
      </c>
      <c r="AZ195" s="24" t="s">
        <v>604</v>
      </c>
      <c r="BA195" s="24" t="s">
        <v>606</v>
      </c>
      <c r="BB195" s="36">
        <v>1825</v>
      </c>
      <c r="BC195" s="25">
        <v>41937</v>
      </c>
      <c r="BD195" s="36">
        <v>1899</v>
      </c>
      <c r="BE195" s="25">
        <v>41793</v>
      </c>
    </row>
    <row r="196" spans="1:57" x14ac:dyDescent="0.25">
      <c r="A196" s="24" t="s">
        <v>602</v>
      </c>
      <c r="B196" s="24" t="s">
        <v>605</v>
      </c>
      <c r="C196" s="36">
        <v>1827</v>
      </c>
      <c r="D196" s="25">
        <v>41871</v>
      </c>
      <c r="E196" s="36">
        <f t="shared" si="36"/>
        <v>193</v>
      </c>
      <c r="F196" s="36">
        <f t="shared" si="40"/>
        <v>0</v>
      </c>
      <c r="G196" s="36">
        <f t="shared" si="41"/>
        <v>0</v>
      </c>
      <c r="H196" s="36">
        <f t="shared" si="42"/>
        <v>0</v>
      </c>
      <c r="I196" s="36">
        <f t="shared" si="43"/>
        <v>0</v>
      </c>
      <c r="J196" s="37" t="str">
        <f t="shared" si="44"/>
        <v>nincs</v>
      </c>
      <c r="K196" s="36">
        <v>1870</v>
      </c>
      <c r="L196" s="25">
        <v>41842</v>
      </c>
      <c r="M196" s="36">
        <f t="shared" si="37"/>
        <v>150</v>
      </c>
      <c r="N196" s="36">
        <f t="shared" si="45"/>
        <v>0</v>
      </c>
      <c r="O196" s="36">
        <f t="shared" si="46"/>
        <v>1</v>
      </c>
      <c r="P196" s="36">
        <f t="shared" si="47"/>
        <v>1</v>
      </c>
      <c r="Q196" s="36">
        <f t="shared" si="48"/>
        <v>1</v>
      </c>
      <c r="R196" s="37">
        <f t="shared" si="49"/>
        <v>150</v>
      </c>
      <c r="S196" s="24" t="str">
        <f t="shared" si="50"/>
        <v/>
      </c>
      <c r="T196" s="24" t="str">
        <f t="shared" si="51"/>
        <v/>
      </c>
      <c r="U196" s="24" t="str">
        <f t="shared" si="38"/>
        <v>Josef Strauss</v>
      </c>
      <c r="V196" s="24" t="str">
        <f t="shared" si="39"/>
        <v xml:space="preserve"> (150); </v>
      </c>
      <c r="W196" s="24">
        <f t="shared" ca="1" si="52"/>
        <v>193</v>
      </c>
      <c r="X196" s="24">
        <f t="shared" ca="1" si="53"/>
        <v>150</v>
      </c>
      <c r="Z196" s="25">
        <v>41871</v>
      </c>
      <c r="AA196" s="25">
        <v>41842</v>
      </c>
      <c r="AO196" s="24" t="str">
        <f>IF(U196="","",U196&amp;V196)</f>
        <v xml:space="preserve">Josef Strauss (150); </v>
      </c>
      <c r="AP196" s="24" t="str">
        <f>IF(S196="","",S196&amp;T196)</f>
        <v/>
      </c>
      <c r="AZ196" s="24" t="s">
        <v>602</v>
      </c>
      <c r="BA196" s="24" t="s">
        <v>605</v>
      </c>
      <c r="BB196" s="36">
        <v>1827</v>
      </c>
      <c r="BC196" s="25">
        <v>41871</v>
      </c>
      <c r="BD196" s="36">
        <v>1870</v>
      </c>
      <c r="BE196" s="25">
        <v>41842</v>
      </c>
    </row>
    <row r="197" spans="1:57" x14ac:dyDescent="0.25">
      <c r="A197" s="24" t="s">
        <v>608</v>
      </c>
      <c r="B197" s="24" t="s">
        <v>54</v>
      </c>
      <c r="C197" s="36">
        <v>1864</v>
      </c>
      <c r="D197" s="38">
        <v>41801</v>
      </c>
      <c r="E197" s="36">
        <f t="shared" si="36"/>
        <v>156</v>
      </c>
      <c r="F197" s="36">
        <f t="shared" si="40"/>
        <v>0</v>
      </c>
      <c r="G197" s="36">
        <f t="shared" si="41"/>
        <v>0</v>
      </c>
      <c r="H197" s="36">
        <f t="shared" si="42"/>
        <v>0</v>
      </c>
      <c r="I197" s="36">
        <f t="shared" si="43"/>
        <v>0</v>
      </c>
      <c r="J197" s="37" t="str">
        <f t="shared" si="44"/>
        <v>nincs</v>
      </c>
      <c r="K197" s="36">
        <v>1949</v>
      </c>
      <c r="L197" s="38">
        <v>41890</v>
      </c>
      <c r="M197" s="36">
        <f t="shared" si="37"/>
        <v>71</v>
      </c>
      <c r="N197" s="36">
        <f t="shared" si="45"/>
        <v>0</v>
      </c>
      <c r="O197" s="36">
        <f t="shared" si="46"/>
        <v>0</v>
      </c>
      <c r="P197" s="36">
        <f t="shared" si="47"/>
        <v>0</v>
      </c>
      <c r="Q197" s="36">
        <f t="shared" si="48"/>
        <v>0</v>
      </c>
      <c r="R197" s="37" t="str">
        <f t="shared" si="49"/>
        <v>nincs</v>
      </c>
      <c r="S197" s="24" t="str">
        <f t="shared" si="50"/>
        <v/>
      </c>
      <c r="T197" s="24" t="str">
        <f t="shared" si="51"/>
        <v/>
      </c>
      <c r="U197" s="24" t="str">
        <f t="shared" si="38"/>
        <v/>
      </c>
      <c r="V197" s="24" t="str">
        <f t="shared" si="39"/>
        <v/>
      </c>
      <c r="W197" s="24">
        <f t="shared" ca="1" si="52"/>
        <v>156</v>
      </c>
      <c r="X197" s="24">
        <f t="shared" ca="1" si="53"/>
        <v>71</v>
      </c>
      <c r="Y197" s="24" t="s">
        <v>640</v>
      </c>
      <c r="Z197" s="38">
        <v>41801</v>
      </c>
      <c r="AA197" s="38">
        <v>41890</v>
      </c>
      <c r="AL197" s="24" t="str">
        <f>IF(S197="","",S197&amp;T197)</f>
        <v/>
      </c>
      <c r="AS197" s="24" t="str">
        <f>IF(U197="","",U197&amp;V197)</f>
        <v/>
      </c>
      <c r="AZ197" s="24" t="s">
        <v>608</v>
      </c>
      <c r="BA197" s="24" t="s">
        <v>54</v>
      </c>
      <c r="BB197" s="36">
        <v>1864</v>
      </c>
      <c r="BC197" s="38">
        <v>41801</v>
      </c>
      <c r="BD197" s="36">
        <v>1949</v>
      </c>
      <c r="BE197" s="38">
        <v>41890</v>
      </c>
    </row>
    <row r="198" spans="1:57" x14ac:dyDescent="0.25">
      <c r="A198" s="24" t="s">
        <v>554</v>
      </c>
      <c r="B198" s="24" t="s">
        <v>86</v>
      </c>
      <c r="C198" s="36">
        <v>1919</v>
      </c>
      <c r="D198" s="38">
        <v>41921</v>
      </c>
      <c r="E198" s="36">
        <f t="shared" si="36"/>
        <v>101</v>
      </c>
      <c r="F198" s="36">
        <f t="shared" si="40"/>
        <v>0</v>
      </c>
      <c r="G198" s="36">
        <f t="shared" si="41"/>
        <v>0</v>
      </c>
      <c r="H198" s="36">
        <f t="shared" si="42"/>
        <v>0</v>
      </c>
      <c r="I198" s="36">
        <f t="shared" si="43"/>
        <v>0</v>
      </c>
      <c r="J198" s="37" t="str">
        <f t="shared" si="44"/>
        <v>nincs</v>
      </c>
      <c r="K198" s="36">
        <v>1988</v>
      </c>
      <c r="L198" s="38">
        <v>41904</v>
      </c>
      <c r="M198" s="36">
        <f t="shared" si="37"/>
        <v>32</v>
      </c>
      <c r="N198" s="36">
        <f t="shared" si="45"/>
        <v>0</v>
      </c>
      <c r="O198" s="36">
        <f t="shared" si="46"/>
        <v>0</v>
      </c>
      <c r="P198" s="36">
        <f t="shared" si="47"/>
        <v>0</v>
      </c>
      <c r="Q198" s="36">
        <f t="shared" si="48"/>
        <v>0</v>
      </c>
      <c r="R198" s="37" t="str">
        <f t="shared" si="49"/>
        <v>nincs</v>
      </c>
      <c r="S198" s="24" t="str">
        <f t="shared" si="50"/>
        <v/>
      </c>
      <c r="T198" s="24" t="str">
        <f t="shared" si="51"/>
        <v/>
      </c>
      <c r="U198" s="24" t="str">
        <f t="shared" si="38"/>
        <v/>
      </c>
      <c r="V198" s="24" t="str">
        <f t="shared" si="39"/>
        <v/>
      </c>
      <c r="W198" s="24">
        <f t="shared" ca="1" si="52"/>
        <v>101</v>
      </c>
      <c r="X198" s="24">
        <f t="shared" ca="1" si="53"/>
        <v>32</v>
      </c>
      <c r="Z198" s="38">
        <v>41921</v>
      </c>
      <c r="AA198" s="38">
        <v>41904</v>
      </c>
      <c r="AS198" s="24" t="str">
        <f>IF(U198="","",U198&amp;V198)</f>
        <v/>
      </c>
      <c r="AT198" s="24" t="str">
        <f>IF(S198="","",S198&amp;T198)</f>
        <v/>
      </c>
      <c r="AZ198" s="24" t="s">
        <v>554</v>
      </c>
      <c r="BA198" s="24" t="s">
        <v>86</v>
      </c>
      <c r="BB198" s="36">
        <v>1919</v>
      </c>
      <c r="BC198" s="38">
        <v>41921</v>
      </c>
      <c r="BD198" s="36">
        <v>1988</v>
      </c>
      <c r="BE198" s="38">
        <v>41904</v>
      </c>
    </row>
    <row r="199" spans="1:57" x14ac:dyDescent="0.25">
      <c r="A199" s="24" t="s">
        <v>461</v>
      </c>
      <c r="B199" s="24" t="s">
        <v>55</v>
      </c>
      <c r="C199" s="36">
        <v>1872</v>
      </c>
      <c r="D199" s="38">
        <v>41645</v>
      </c>
      <c r="E199" s="36">
        <f t="shared" si="36"/>
        <v>148</v>
      </c>
      <c r="F199" s="36">
        <f t="shared" si="40"/>
        <v>0</v>
      </c>
      <c r="G199" s="36">
        <f t="shared" si="41"/>
        <v>0</v>
      </c>
      <c r="H199" s="36">
        <f t="shared" si="42"/>
        <v>0</v>
      </c>
      <c r="I199" s="36">
        <f t="shared" si="43"/>
        <v>0</v>
      </c>
      <c r="J199" s="37" t="str">
        <f t="shared" si="44"/>
        <v>nincs</v>
      </c>
      <c r="K199" s="36">
        <v>1915</v>
      </c>
      <c r="L199" s="38">
        <v>41756</v>
      </c>
      <c r="M199" s="36">
        <f t="shared" si="37"/>
        <v>105</v>
      </c>
      <c r="N199" s="36">
        <f t="shared" si="45"/>
        <v>0</v>
      </c>
      <c r="O199" s="36">
        <f t="shared" si="46"/>
        <v>0</v>
      </c>
      <c r="P199" s="36">
        <f t="shared" si="47"/>
        <v>0</v>
      </c>
      <c r="Q199" s="36">
        <f t="shared" si="48"/>
        <v>0</v>
      </c>
      <c r="R199" s="37" t="str">
        <f t="shared" si="49"/>
        <v>nincs</v>
      </c>
      <c r="S199" s="24" t="str">
        <f t="shared" si="50"/>
        <v/>
      </c>
      <c r="T199" s="24" t="str">
        <f t="shared" si="51"/>
        <v/>
      </c>
      <c r="U199" s="24" t="str">
        <f t="shared" si="38"/>
        <v/>
      </c>
      <c r="V199" s="24" t="str">
        <f t="shared" si="39"/>
        <v/>
      </c>
      <c r="W199" s="24">
        <f t="shared" ca="1" si="52"/>
        <v>148</v>
      </c>
      <c r="X199" s="24">
        <f t="shared" ca="1" si="53"/>
        <v>105</v>
      </c>
      <c r="Y199" s="24" t="s">
        <v>640</v>
      </c>
      <c r="Z199" s="38">
        <v>41645</v>
      </c>
      <c r="AA199" s="38">
        <v>41756</v>
      </c>
      <c r="AB199" s="24" t="str">
        <f>IF(S199="","",S199&amp;T199)</f>
        <v/>
      </c>
      <c r="AI199" s="24" t="str">
        <f>IF(U199="","",U199&amp;V199)</f>
        <v/>
      </c>
      <c r="AZ199" s="24" t="s">
        <v>461</v>
      </c>
      <c r="BA199" s="24" t="s">
        <v>55</v>
      </c>
      <c r="BB199" s="36">
        <v>1872</v>
      </c>
      <c r="BC199" s="38">
        <v>41645</v>
      </c>
      <c r="BD199" s="36">
        <v>1915</v>
      </c>
      <c r="BE199" s="38">
        <v>41756</v>
      </c>
    </row>
    <row r="200" spans="1:57" x14ac:dyDescent="0.25">
      <c r="A200" s="24" t="s">
        <v>555</v>
      </c>
      <c r="B200" s="24" t="s">
        <v>85</v>
      </c>
      <c r="C200" s="36">
        <v>1931</v>
      </c>
      <c r="D200" s="38">
        <v>41728</v>
      </c>
      <c r="E200" s="36">
        <f t="shared" si="36"/>
        <v>89</v>
      </c>
      <c r="F200" s="36">
        <f t="shared" si="40"/>
        <v>0</v>
      </c>
      <c r="G200" s="36">
        <f t="shared" si="41"/>
        <v>0</v>
      </c>
      <c r="H200" s="36">
        <f t="shared" si="42"/>
        <v>0</v>
      </c>
      <c r="I200" s="36">
        <f t="shared" si="43"/>
        <v>0</v>
      </c>
      <c r="J200" s="37" t="str">
        <f t="shared" si="44"/>
        <v>nincs</v>
      </c>
      <c r="K200" s="36">
        <v>2013</v>
      </c>
      <c r="L200" s="38">
        <v>41981</v>
      </c>
      <c r="M200" s="36">
        <f t="shared" si="37"/>
        <v>7</v>
      </c>
      <c r="N200" s="36">
        <f t="shared" si="45"/>
        <v>0</v>
      </c>
      <c r="O200" s="36">
        <f t="shared" si="46"/>
        <v>0</v>
      </c>
      <c r="P200" s="36">
        <f t="shared" si="47"/>
        <v>0</v>
      </c>
      <c r="Q200" s="36">
        <f t="shared" si="48"/>
        <v>0</v>
      </c>
      <c r="R200" s="37" t="str">
        <f t="shared" si="49"/>
        <v>nincs</v>
      </c>
      <c r="S200" s="24" t="str">
        <f t="shared" si="50"/>
        <v/>
      </c>
      <c r="T200" s="24" t="str">
        <f t="shared" si="51"/>
        <v/>
      </c>
      <c r="U200" s="24" t="str">
        <f t="shared" si="38"/>
        <v/>
      </c>
      <c r="V200" s="24" t="str">
        <f t="shared" si="39"/>
        <v/>
      </c>
      <c r="W200" s="24">
        <f t="shared" ca="1" si="52"/>
        <v>89</v>
      </c>
      <c r="X200" s="24">
        <f t="shared" ca="1" si="53"/>
        <v>7</v>
      </c>
      <c r="Y200" s="24" t="s">
        <v>640</v>
      </c>
      <c r="Z200" s="38">
        <v>41728</v>
      </c>
      <c r="AA200" s="38">
        <v>41981</v>
      </c>
      <c r="AF200" s="24" t="str">
        <f>IF(S200="","",S200&amp;T200)</f>
        <v/>
      </c>
      <c r="AY200" s="24" t="str">
        <f>IF(U200="","",U200&amp;V200)</f>
        <v/>
      </c>
      <c r="AZ200" s="24" t="s">
        <v>555</v>
      </c>
      <c r="BA200" s="24" t="s">
        <v>85</v>
      </c>
      <c r="BB200" s="36">
        <v>1931</v>
      </c>
      <c r="BC200" s="38">
        <v>41728</v>
      </c>
      <c r="BD200" s="36">
        <v>2013</v>
      </c>
      <c r="BE200" s="38">
        <v>41981</v>
      </c>
    </row>
    <row r="201" spans="1:57" x14ac:dyDescent="0.25">
      <c r="A201" s="24" t="s">
        <v>556</v>
      </c>
      <c r="B201" s="24" t="s">
        <v>69</v>
      </c>
      <c r="C201" s="36">
        <v>1921</v>
      </c>
      <c r="D201" s="38">
        <v>41697</v>
      </c>
      <c r="E201" s="36">
        <f t="shared" si="36"/>
        <v>99</v>
      </c>
      <c r="F201" s="36">
        <f t="shared" si="40"/>
        <v>0</v>
      </c>
      <c r="G201" s="36">
        <f t="shared" si="41"/>
        <v>0</v>
      </c>
      <c r="H201" s="36">
        <f t="shared" si="42"/>
        <v>0</v>
      </c>
      <c r="I201" s="36">
        <f t="shared" si="43"/>
        <v>0</v>
      </c>
      <c r="J201" s="37" t="str">
        <f t="shared" si="44"/>
        <v>nincs</v>
      </c>
      <c r="K201" s="36">
        <v>2007</v>
      </c>
      <c r="L201" s="38">
        <v>41979</v>
      </c>
      <c r="M201" s="36">
        <f t="shared" si="37"/>
        <v>13</v>
      </c>
      <c r="N201" s="36">
        <f t="shared" si="45"/>
        <v>0</v>
      </c>
      <c r="O201" s="36">
        <f t="shared" si="46"/>
        <v>0</v>
      </c>
      <c r="P201" s="36">
        <f t="shared" si="47"/>
        <v>0</v>
      </c>
      <c r="Q201" s="36">
        <f t="shared" si="48"/>
        <v>0</v>
      </c>
      <c r="R201" s="37" t="str">
        <f t="shared" si="49"/>
        <v>nincs</v>
      </c>
      <c r="S201" s="24" t="str">
        <f t="shared" si="50"/>
        <v/>
      </c>
      <c r="T201" s="24" t="str">
        <f t="shared" si="51"/>
        <v/>
      </c>
      <c r="U201" s="24" t="str">
        <f t="shared" si="38"/>
        <v/>
      </c>
      <c r="V201" s="24" t="str">
        <f t="shared" si="39"/>
        <v/>
      </c>
      <c r="W201" s="24">
        <f t="shared" ca="1" si="52"/>
        <v>99</v>
      </c>
      <c r="X201" s="24">
        <f t="shared" ca="1" si="53"/>
        <v>13</v>
      </c>
      <c r="Z201" s="38">
        <v>41697</v>
      </c>
      <c r="AA201" s="38">
        <v>41979</v>
      </c>
      <c r="AD201" s="24" t="str">
        <f>IF(S201="","",S201&amp;T201)</f>
        <v/>
      </c>
      <c r="AY201" s="24" t="str">
        <f>IF(U201="","",U201&amp;V201)</f>
        <v/>
      </c>
      <c r="AZ201" s="24" t="s">
        <v>556</v>
      </c>
      <c r="BA201" s="24" t="s">
        <v>69</v>
      </c>
      <c r="BB201" s="36">
        <v>1921</v>
      </c>
      <c r="BC201" s="38">
        <v>41697</v>
      </c>
      <c r="BD201" s="36">
        <v>2007</v>
      </c>
      <c r="BE201" s="38">
        <v>41979</v>
      </c>
    </row>
    <row r="202" spans="1:57" x14ac:dyDescent="0.25">
      <c r="A202" s="24" t="s">
        <v>557</v>
      </c>
      <c r="B202" s="24" t="s">
        <v>88</v>
      </c>
      <c r="C202" s="36">
        <v>1924</v>
      </c>
      <c r="D202" s="38">
        <v>41754</v>
      </c>
      <c r="E202" s="36">
        <f t="shared" si="36"/>
        <v>96</v>
      </c>
      <c r="F202" s="36">
        <f t="shared" si="40"/>
        <v>0</v>
      </c>
      <c r="G202" s="36">
        <f t="shared" si="41"/>
        <v>0</v>
      </c>
      <c r="H202" s="36">
        <f t="shared" si="42"/>
        <v>0</v>
      </c>
      <c r="I202" s="36">
        <f t="shared" si="43"/>
        <v>0</v>
      </c>
      <c r="J202" s="37" t="str">
        <f t="shared" si="44"/>
        <v>nincs</v>
      </c>
      <c r="K202" s="36"/>
      <c r="L202" s="38"/>
      <c r="M202" s="36">
        <f t="shared" si="37"/>
        <v>2020</v>
      </c>
      <c r="N202" s="36">
        <f t="shared" si="45"/>
        <v>0</v>
      </c>
      <c r="O202" s="36">
        <f t="shared" si="46"/>
        <v>0</v>
      </c>
      <c r="P202" s="36">
        <f t="shared" si="47"/>
        <v>0</v>
      </c>
      <c r="Q202" s="36">
        <f t="shared" si="48"/>
        <v>1</v>
      </c>
      <c r="R202" s="37">
        <f t="shared" si="49"/>
        <v>2020</v>
      </c>
      <c r="S202" s="24" t="str">
        <f t="shared" si="50"/>
        <v/>
      </c>
      <c r="T202" s="24" t="str">
        <f t="shared" si="51"/>
        <v/>
      </c>
      <c r="U202" s="24" t="str">
        <f t="shared" si="38"/>
        <v/>
      </c>
      <c r="V202" s="24" t="str">
        <f t="shared" si="39"/>
        <v/>
      </c>
      <c r="W202" s="24">
        <f t="shared" ca="1" si="52"/>
        <v>96</v>
      </c>
      <c r="X202" s="24" t="str">
        <f t="shared" ca="1" si="53"/>
        <v>(Ma élő!)</v>
      </c>
      <c r="Z202" s="38">
        <v>41754</v>
      </c>
      <c r="AA202" s="38"/>
      <c r="AH202" s="24" t="str">
        <f>IF(S202="","",S202&amp;T202)</f>
        <v/>
      </c>
      <c r="AZ202" s="24" t="s">
        <v>557</v>
      </c>
      <c r="BA202" s="24" t="s">
        <v>88</v>
      </c>
      <c r="BB202" s="36">
        <v>1924</v>
      </c>
      <c r="BC202" s="38">
        <v>41754</v>
      </c>
      <c r="BD202" s="36"/>
      <c r="BE202" s="38"/>
    </row>
    <row r="203" spans="1:57" x14ac:dyDescent="0.25">
      <c r="A203" s="24" t="s">
        <v>509</v>
      </c>
      <c r="B203" s="24" t="s">
        <v>56</v>
      </c>
      <c r="C203" s="36">
        <v>1882</v>
      </c>
      <c r="D203" s="38">
        <v>41807</v>
      </c>
      <c r="E203" s="36">
        <f t="shared" si="36"/>
        <v>138</v>
      </c>
      <c r="F203" s="36">
        <f t="shared" si="40"/>
        <v>0</v>
      </c>
      <c r="G203" s="36">
        <f t="shared" si="41"/>
        <v>0</v>
      </c>
      <c r="H203" s="36">
        <f t="shared" si="42"/>
        <v>0</v>
      </c>
      <c r="I203" s="36">
        <f t="shared" si="43"/>
        <v>0</v>
      </c>
      <c r="J203" s="37" t="str">
        <f t="shared" si="44"/>
        <v>nincs</v>
      </c>
      <c r="K203" s="36">
        <v>1971</v>
      </c>
      <c r="L203" s="38">
        <v>41735</v>
      </c>
      <c r="M203" s="36">
        <f t="shared" si="37"/>
        <v>49</v>
      </c>
      <c r="N203" s="36">
        <f t="shared" si="45"/>
        <v>0</v>
      </c>
      <c r="O203" s="36">
        <f t="shared" si="46"/>
        <v>0</v>
      </c>
      <c r="P203" s="36">
        <f t="shared" si="47"/>
        <v>0</v>
      </c>
      <c r="Q203" s="36">
        <f t="shared" si="48"/>
        <v>0</v>
      </c>
      <c r="R203" s="37" t="str">
        <f t="shared" si="49"/>
        <v>nincs</v>
      </c>
      <c r="S203" s="24" t="str">
        <f t="shared" si="50"/>
        <v/>
      </c>
      <c r="T203" s="24" t="str">
        <f t="shared" si="51"/>
        <v/>
      </c>
      <c r="U203" s="24" t="str">
        <f t="shared" si="38"/>
        <v/>
      </c>
      <c r="V203" s="24" t="str">
        <f t="shared" si="39"/>
        <v/>
      </c>
      <c r="W203" s="24">
        <f t="shared" ca="1" si="52"/>
        <v>138</v>
      </c>
      <c r="X203" s="24">
        <f t="shared" ca="1" si="53"/>
        <v>49</v>
      </c>
      <c r="Y203" s="24" t="s">
        <v>640</v>
      </c>
      <c r="Z203" s="38">
        <v>41807</v>
      </c>
      <c r="AA203" s="38">
        <v>41735</v>
      </c>
      <c r="AI203" s="24" t="str">
        <f>IF(U203="","",U203&amp;V203)</f>
        <v/>
      </c>
      <c r="AL203" s="24" t="str">
        <f>IF(S203="","",S203&amp;T203)</f>
        <v/>
      </c>
      <c r="AZ203" s="24" t="s">
        <v>509</v>
      </c>
      <c r="BA203" s="24" t="s">
        <v>56</v>
      </c>
      <c r="BB203" s="36">
        <v>1882</v>
      </c>
      <c r="BC203" s="38">
        <v>41807</v>
      </c>
      <c r="BD203" s="36">
        <v>1971</v>
      </c>
      <c r="BE203" s="38">
        <v>41735</v>
      </c>
    </row>
    <row r="204" spans="1:57" x14ac:dyDescent="0.25">
      <c r="A204" s="24" t="s">
        <v>523</v>
      </c>
      <c r="B204" s="24" t="s">
        <v>57</v>
      </c>
      <c r="C204" s="36">
        <v>1882</v>
      </c>
      <c r="D204" s="38">
        <v>41918</v>
      </c>
      <c r="E204" s="36">
        <f t="shared" si="36"/>
        <v>138</v>
      </c>
      <c r="F204" s="36">
        <f t="shared" si="40"/>
        <v>0</v>
      </c>
      <c r="G204" s="36">
        <f t="shared" si="41"/>
        <v>0</v>
      </c>
      <c r="H204" s="36">
        <f t="shared" si="42"/>
        <v>0</v>
      </c>
      <c r="I204" s="36">
        <f t="shared" si="43"/>
        <v>0</v>
      </c>
      <c r="J204" s="37" t="str">
        <f t="shared" si="44"/>
        <v>nincs</v>
      </c>
      <c r="K204" s="36">
        <v>1937</v>
      </c>
      <c r="L204" s="38">
        <v>41727</v>
      </c>
      <c r="M204" s="36">
        <f t="shared" si="37"/>
        <v>83</v>
      </c>
      <c r="N204" s="36">
        <f t="shared" si="45"/>
        <v>0</v>
      </c>
      <c r="O204" s="36">
        <f t="shared" si="46"/>
        <v>0</v>
      </c>
      <c r="P204" s="36">
        <f t="shared" si="47"/>
        <v>0</v>
      </c>
      <c r="Q204" s="36">
        <f t="shared" si="48"/>
        <v>0</v>
      </c>
      <c r="R204" s="37" t="str">
        <f t="shared" si="49"/>
        <v>nincs</v>
      </c>
      <c r="S204" s="24" t="str">
        <f t="shared" si="50"/>
        <v/>
      </c>
      <c r="T204" s="24" t="str">
        <f t="shared" si="51"/>
        <v/>
      </c>
      <c r="U204" s="24" t="str">
        <f t="shared" si="38"/>
        <v/>
      </c>
      <c r="V204" s="24" t="str">
        <f t="shared" si="39"/>
        <v/>
      </c>
      <c r="W204" s="24">
        <f t="shared" ca="1" si="52"/>
        <v>138</v>
      </c>
      <c r="X204" s="24">
        <f t="shared" ca="1" si="53"/>
        <v>83</v>
      </c>
      <c r="Z204" s="38">
        <v>41918</v>
      </c>
      <c r="AA204" s="38">
        <v>41727</v>
      </c>
      <c r="AG204" s="24" t="str">
        <f>IF(U204="","",U204&amp;V204)</f>
        <v/>
      </c>
      <c r="AT204" s="24" t="str">
        <f>IF(S204="","",S204&amp;T204)</f>
        <v/>
      </c>
      <c r="AZ204" s="24" t="s">
        <v>523</v>
      </c>
      <c r="BA204" s="24" t="s">
        <v>57</v>
      </c>
      <c r="BB204" s="36">
        <v>1882</v>
      </c>
      <c r="BC204" s="38">
        <v>41918</v>
      </c>
      <c r="BD204" s="36">
        <v>1937</v>
      </c>
      <c r="BE204" s="38">
        <v>41727</v>
      </c>
    </row>
    <row r="205" spans="1:57" x14ac:dyDescent="0.25">
      <c r="A205" s="24" t="s">
        <v>738</v>
      </c>
      <c r="B205" s="24" t="s">
        <v>739</v>
      </c>
      <c r="C205" s="36">
        <v>1902</v>
      </c>
      <c r="D205" s="25">
        <v>42272</v>
      </c>
      <c r="E205" s="36">
        <f t="shared" si="36"/>
        <v>118</v>
      </c>
      <c r="F205" s="36">
        <f t="shared" si="40"/>
        <v>0</v>
      </c>
      <c r="G205" s="36">
        <f t="shared" si="41"/>
        <v>0</v>
      </c>
      <c r="H205" s="36">
        <f t="shared" si="42"/>
        <v>0</v>
      </c>
      <c r="I205" s="36">
        <f t="shared" si="43"/>
        <v>0</v>
      </c>
      <c r="J205" s="37" t="str">
        <f t="shared" si="44"/>
        <v>nincs</v>
      </c>
      <c r="K205" s="36">
        <v>2005</v>
      </c>
      <c r="L205" s="25">
        <v>42322</v>
      </c>
      <c r="M205" s="36">
        <f t="shared" si="37"/>
        <v>15</v>
      </c>
      <c r="N205" s="36">
        <f t="shared" si="45"/>
        <v>0</v>
      </c>
      <c r="O205" s="36">
        <f t="shared" si="46"/>
        <v>0</v>
      </c>
      <c r="P205" s="36">
        <f t="shared" si="47"/>
        <v>0</v>
      </c>
      <c r="Q205" s="36">
        <f t="shared" si="48"/>
        <v>0</v>
      </c>
      <c r="R205" s="37" t="str">
        <f t="shared" si="49"/>
        <v>nincs</v>
      </c>
      <c r="S205" s="24" t="str">
        <f t="shared" si="50"/>
        <v/>
      </c>
      <c r="T205" s="24" t="str">
        <f t="shared" si="51"/>
        <v/>
      </c>
      <c r="U205" s="24" t="str">
        <f t="shared" si="38"/>
        <v/>
      </c>
      <c r="V205" s="24" t="str">
        <f t="shared" si="39"/>
        <v/>
      </c>
      <c r="W205" s="24">
        <f t="shared" ca="1" si="52"/>
        <v>118</v>
      </c>
      <c r="X205" s="24">
        <f t="shared" ca="1" si="53"/>
        <v>15</v>
      </c>
      <c r="Y205" s="24" t="s">
        <v>640</v>
      </c>
      <c r="Z205" s="25">
        <v>42272</v>
      </c>
      <c r="AA205" s="25">
        <v>42322</v>
      </c>
      <c r="AR205" s="24" t="str">
        <f>IF(S205="","",S205&amp;T205)</f>
        <v/>
      </c>
      <c r="AW205" s="24" t="str">
        <f>IF(U205="","",U205&amp;V205)</f>
        <v/>
      </c>
      <c r="AZ205" s="24" t="s">
        <v>738</v>
      </c>
      <c r="BA205" s="24" t="s">
        <v>739</v>
      </c>
      <c r="BB205" s="36">
        <v>1902</v>
      </c>
      <c r="BC205" s="25">
        <v>42272</v>
      </c>
      <c r="BD205" s="36">
        <v>2005</v>
      </c>
      <c r="BE205" s="25">
        <v>42322</v>
      </c>
    </row>
    <row r="206" spans="1:57" x14ac:dyDescent="0.25">
      <c r="A206" s="24" t="s">
        <v>740</v>
      </c>
      <c r="B206" s="24" t="s">
        <v>741</v>
      </c>
      <c r="C206" s="36"/>
      <c r="E206" s="36">
        <f t="shared" si="36"/>
        <v>2020</v>
      </c>
      <c r="F206" s="36">
        <f t="shared" si="40"/>
        <v>0</v>
      </c>
      <c r="G206" s="36">
        <f t="shared" si="41"/>
        <v>0</v>
      </c>
      <c r="H206" s="36">
        <f t="shared" si="42"/>
        <v>0</v>
      </c>
      <c r="I206" s="36">
        <f t="shared" si="43"/>
        <v>1</v>
      </c>
      <c r="J206" s="37">
        <f t="shared" si="44"/>
        <v>2020</v>
      </c>
      <c r="K206" s="36">
        <v>1585</v>
      </c>
      <c r="L206" s="25">
        <v>42331</v>
      </c>
      <c r="M206" s="36">
        <f t="shared" si="37"/>
        <v>435</v>
      </c>
      <c r="N206" s="36">
        <f t="shared" si="45"/>
        <v>0</v>
      </c>
      <c r="O206" s="36">
        <f t="shared" si="46"/>
        <v>0</v>
      </c>
      <c r="P206" s="36">
        <f t="shared" si="47"/>
        <v>0</v>
      </c>
      <c r="Q206" s="36">
        <f t="shared" si="48"/>
        <v>0</v>
      </c>
      <c r="R206" s="37" t="str">
        <f t="shared" si="49"/>
        <v>nincs</v>
      </c>
      <c r="S206" s="24" t="str">
        <f t="shared" si="50"/>
        <v>Thomas Tallis</v>
      </c>
      <c r="T206" s="24" t="str">
        <f t="shared" si="51"/>
        <v xml:space="preserve"> (2020); </v>
      </c>
      <c r="U206" s="24" t="str">
        <f t="shared" si="38"/>
        <v/>
      </c>
      <c r="V206" s="24" t="str">
        <f t="shared" si="39"/>
        <v/>
      </c>
      <c r="W206" s="24">
        <f t="shared" ca="1" si="52"/>
        <v>2020</v>
      </c>
      <c r="X206" s="24">
        <f t="shared" ca="1" si="53"/>
        <v>435</v>
      </c>
      <c r="Y206" s="24" t="s">
        <v>640</v>
      </c>
      <c r="AA206" s="25">
        <v>42331</v>
      </c>
      <c r="AW206" s="24" t="str">
        <f>IF(U206="","",U206&amp;V206)</f>
        <v/>
      </c>
      <c r="AZ206" s="24" t="s">
        <v>740</v>
      </c>
      <c r="BA206" s="24" t="s">
        <v>741</v>
      </c>
      <c r="BB206" s="36"/>
      <c r="BD206" s="36">
        <v>1585</v>
      </c>
      <c r="BE206" s="25">
        <v>42331</v>
      </c>
    </row>
    <row r="207" spans="1:57" x14ac:dyDescent="0.25">
      <c r="A207" s="24" t="s">
        <v>577</v>
      </c>
      <c r="B207" s="24" t="s">
        <v>578</v>
      </c>
      <c r="C207" s="36">
        <v>1692</v>
      </c>
      <c r="D207" s="25">
        <v>41737</v>
      </c>
      <c r="E207" s="36">
        <f t="shared" si="36"/>
        <v>328</v>
      </c>
      <c r="F207" s="36">
        <f t="shared" si="40"/>
        <v>0</v>
      </c>
      <c r="G207" s="36">
        <f t="shared" si="41"/>
        <v>0</v>
      </c>
      <c r="H207" s="36">
        <f t="shared" si="42"/>
        <v>0</v>
      </c>
      <c r="I207" s="36">
        <f t="shared" si="43"/>
        <v>0</v>
      </c>
      <c r="J207" s="37" t="str">
        <f t="shared" si="44"/>
        <v>nincs</v>
      </c>
      <c r="K207" s="36">
        <v>1770</v>
      </c>
      <c r="L207" s="25">
        <v>41696</v>
      </c>
      <c r="M207" s="36">
        <f t="shared" si="37"/>
        <v>250</v>
      </c>
      <c r="N207" s="36">
        <f t="shared" si="45"/>
        <v>0</v>
      </c>
      <c r="O207" s="36">
        <f t="shared" si="46"/>
        <v>1</v>
      </c>
      <c r="P207" s="36">
        <f t="shared" si="47"/>
        <v>1</v>
      </c>
      <c r="Q207" s="36">
        <f t="shared" si="48"/>
        <v>1</v>
      </c>
      <c r="R207" s="37">
        <f t="shared" si="49"/>
        <v>250</v>
      </c>
      <c r="S207" s="24" t="str">
        <f t="shared" si="50"/>
        <v/>
      </c>
      <c r="T207" s="24" t="str">
        <f t="shared" si="51"/>
        <v/>
      </c>
      <c r="U207" s="24" t="str">
        <f t="shared" si="38"/>
        <v>Giuseppe Tartini</v>
      </c>
      <c r="V207" s="24" t="str">
        <f t="shared" si="39"/>
        <v xml:space="preserve"> (250); </v>
      </c>
      <c r="W207" s="24">
        <f t="shared" ca="1" si="52"/>
        <v>328</v>
      </c>
      <c r="X207" s="24">
        <f t="shared" ca="1" si="53"/>
        <v>250</v>
      </c>
      <c r="Z207" s="25">
        <v>41737</v>
      </c>
      <c r="AA207" s="25">
        <v>41696</v>
      </c>
      <c r="AE207" s="24" t="str">
        <f>IF(U207="","",U207&amp;V207)</f>
        <v xml:space="preserve">Giuseppe Tartini (250); </v>
      </c>
      <c r="AH207" s="24" t="str">
        <f>IF(S207="","",S207&amp;T207)</f>
        <v/>
      </c>
      <c r="AZ207" s="24" t="s">
        <v>577</v>
      </c>
      <c r="BA207" s="24" t="s">
        <v>578</v>
      </c>
      <c r="BB207" s="36">
        <v>1692</v>
      </c>
      <c r="BC207" s="25">
        <v>41737</v>
      </c>
      <c r="BD207" s="36">
        <v>1770</v>
      </c>
      <c r="BE207" s="25">
        <v>41696</v>
      </c>
    </row>
    <row r="208" spans="1:57" x14ac:dyDescent="0.25">
      <c r="A208" s="24" t="s">
        <v>497</v>
      </c>
      <c r="B208" s="24" t="s">
        <v>58</v>
      </c>
      <c r="C208" s="36">
        <v>1681</v>
      </c>
      <c r="D208" s="38">
        <v>41712</v>
      </c>
      <c r="E208" s="36">
        <f t="shared" si="36"/>
        <v>339</v>
      </c>
      <c r="F208" s="36">
        <f t="shared" si="40"/>
        <v>0</v>
      </c>
      <c r="G208" s="36">
        <f t="shared" si="41"/>
        <v>0</v>
      </c>
      <c r="H208" s="36">
        <f t="shared" si="42"/>
        <v>0</v>
      </c>
      <c r="I208" s="36">
        <f t="shared" si="43"/>
        <v>0</v>
      </c>
      <c r="J208" s="37" t="str">
        <f t="shared" si="44"/>
        <v>nincs</v>
      </c>
      <c r="K208" s="36">
        <v>1767</v>
      </c>
      <c r="L208" s="38">
        <v>41815</v>
      </c>
      <c r="M208" s="36">
        <f t="shared" si="37"/>
        <v>253</v>
      </c>
      <c r="N208" s="36">
        <f t="shared" si="45"/>
        <v>0</v>
      </c>
      <c r="O208" s="36">
        <f t="shared" si="46"/>
        <v>0</v>
      </c>
      <c r="P208" s="36">
        <f t="shared" si="47"/>
        <v>0</v>
      </c>
      <c r="Q208" s="36">
        <f t="shared" si="48"/>
        <v>0</v>
      </c>
      <c r="R208" s="37" t="str">
        <f t="shared" si="49"/>
        <v>nincs</v>
      </c>
      <c r="S208" s="24" t="str">
        <f t="shared" si="50"/>
        <v/>
      </c>
      <c r="T208" s="24" t="str">
        <f t="shared" si="51"/>
        <v/>
      </c>
      <c r="U208" s="24" t="str">
        <f t="shared" si="38"/>
        <v/>
      </c>
      <c r="V208" s="24" t="str">
        <f t="shared" si="39"/>
        <v/>
      </c>
      <c r="W208" s="24">
        <f t="shared" ca="1" si="52"/>
        <v>339</v>
      </c>
      <c r="X208" s="24">
        <f t="shared" ca="1" si="53"/>
        <v>253</v>
      </c>
      <c r="Y208" s="24" t="s">
        <v>640</v>
      </c>
      <c r="Z208" s="38">
        <v>41712</v>
      </c>
      <c r="AA208" s="38">
        <v>41815</v>
      </c>
      <c r="AF208" s="24" t="str">
        <f>IF(S208="","",S208&amp;T208)</f>
        <v/>
      </c>
      <c r="AM208" s="24" t="str">
        <f>IF(U208="","",U208&amp;V208)</f>
        <v/>
      </c>
      <c r="AZ208" s="24" t="s">
        <v>497</v>
      </c>
      <c r="BA208" s="24" t="s">
        <v>58</v>
      </c>
      <c r="BB208" s="36">
        <v>1681</v>
      </c>
      <c r="BC208" s="38">
        <v>41712</v>
      </c>
      <c r="BD208" s="36">
        <v>1767</v>
      </c>
      <c r="BE208" s="38">
        <v>41815</v>
      </c>
    </row>
    <row r="209" spans="1:57" x14ac:dyDescent="0.25">
      <c r="A209" s="24" t="s">
        <v>581</v>
      </c>
      <c r="B209" s="24" t="s">
        <v>582</v>
      </c>
      <c r="C209" s="36">
        <v>1658</v>
      </c>
      <c r="D209" s="25">
        <v>41751</v>
      </c>
      <c r="E209" s="36">
        <f t="shared" si="36"/>
        <v>362</v>
      </c>
      <c r="F209" s="36">
        <f t="shared" si="40"/>
        <v>0</v>
      </c>
      <c r="G209" s="36">
        <f t="shared" si="41"/>
        <v>0</v>
      </c>
      <c r="H209" s="36">
        <f t="shared" si="42"/>
        <v>0</v>
      </c>
      <c r="I209" s="36">
        <f t="shared" si="43"/>
        <v>0</v>
      </c>
      <c r="J209" s="37" t="str">
        <f t="shared" si="44"/>
        <v>nincs</v>
      </c>
      <c r="K209" s="36">
        <v>1709</v>
      </c>
      <c r="L209" s="25">
        <v>41678</v>
      </c>
      <c r="M209" s="36">
        <f t="shared" si="37"/>
        <v>311</v>
      </c>
      <c r="N209" s="36">
        <f t="shared" si="45"/>
        <v>0</v>
      </c>
      <c r="O209" s="36">
        <f t="shared" si="46"/>
        <v>0</v>
      </c>
      <c r="P209" s="36">
        <f t="shared" si="47"/>
        <v>0</v>
      </c>
      <c r="Q209" s="36">
        <f t="shared" si="48"/>
        <v>0</v>
      </c>
      <c r="R209" s="37" t="str">
        <f t="shared" si="49"/>
        <v>nincs</v>
      </c>
      <c r="S209" s="24" t="str">
        <f t="shared" si="50"/>
        <v/>
      </c>
      <c r="T209" s="24" t="str">
        <f t="shared" si="51"/>
        <v/>
      </c>
      <c r="U209" s="24" t="str">
        <f t="shared" si="38"/>
        <v/>
      </c>
      <c r="V209" s="24" t="str">
        <f t="shared" si="39"/>
        <v/>
      </c>
      <c r="W209" s="24">
        <f t="shared" ca="1" si="52"/>
        <v>362</v>
      </c>
      <c r="X209" s="24">
        <f t="shared" ca="1" si="53"/>
        <v>311</v>
      </c>
      <c r="Y209" s="24" t="s">
        <v>640</v>
      </c>
      <c r="Z209" s="25">
        <v>41751</v>
      </c>
      <c r="AA209" s="25">
        <v>41678</v>
      </c>
      <c r="AE209" s="24" t="str">
        <f>IF(U209="","",U209&amp;V209)</f>
        <v/>
      </c>
      <c r="AH209" s="24" t="str">
        <f>IF(S209="","",S209&amp;T209)</f>
        <v/>
      </c>
      <c r="AZ209" s="24" t="s">
        <v>581</v>
      </c>
      <c r="BA209" s="24" t="s">
        <v>582</v>
      </c>
      <c r="BB209" s="36">
        <v>1658</v>
      </c>
      <c r="BC209" s="25">
        <v>41751</v>
      </c>
      <c r="BD209" s="36">
        <v>1709</v>
      </c>
      <c r="BE209" s="25">
        <v>41678</v>
      </c>
    </row>
    <row r="210" spans="1:57" x14ac:dyDescent="0.25">
      <c r="A210" s="24" t="s">
        <v>558</v>
      </c>
      <c r="B210" s="24" t="s">
        <v>100</v>
      </c>
      <c r="C210" s="36">
        <v>1935</v>
      </c>
      <c r="D210" s="38">
        <v>41939</v>
      </c>
      <c r="E210" s="36">
        <f t="shared" si="36"/>
        <v>85</v>
      </c>
      <c r="F210" s="36">
        <f t="shared" si="40"/>
        <v>0</v>
      </c>
      <c r="G210" s="36">
        <f t="shared" si="41"/>
        <v>0</v>
      </c>
      <c r="H210" s="36">
        <f t="shared" si="42"/>
        <v>0</v>
      </c>
      <c r="I210" s="36">
        <f t="shared" si="43"/>
        <v>0</v>
      </c>
      <c r="J210" s="37" t="str">
        <f t="shared" si="44"/>
        <v>nincs</v>
      </c>
      <c r="K210" s="36">
        <v>1992</v>
      </c>
      <c r="L210" s="38">
        <v>41829</v>
      </c>
      <c r="M210" s="36">
        <f t="shared" si="37"/>
        <v>28</v>
      </c>
      <c r="N210" s="36">
        <f t="shared" si="45"/>
        <v>0</v>
      </c>
      <c r="O210" s="36">
        <f t="shared" si="46"/>
        <v>0</v>
      </c>
      <c r="P210" s="36">
        <f t="shared" si="47"/>
        <v>0</v>
      </c>
      <c r="Q210" s="36">
        <f t="shared" si="48"/>
        <v>0</v>
      </c>
      <c r="R210" s="37" t="str">
        <f t="shared" si="49"/>
        <v>nincs</v>
      </c>
      <c r="S210" s="24" t="str">
        <f t="shared" si="50"/>
        <v/>
      </c>
      <c r="T210" s="24" t="str">
        <f t="shared" si="51"/>
        <v/>
      </c>
      <c r="U210" s="24" t="str">
        <f t="shared" si="38"/>
        <v/>
      </c>
      <c r="V210" s="24" t="str">
        <f t="shared" si="39"/>
        <v/>
      </c>
      <c r="W210" s="24">
        <f t="shared" ca="1" si="52"/>
        <v>85</v>
      </c>
      <c r="X210" s="24">
        <f t="shared" ca="1" si="53"/>
        <v>28</v>
      </c>
      <c r="Z210" s="38">
        <v>41939</v>
      </c>
      <c r="AA210" s="38">
        <v>41829</v>
      </c>
      <c r="AO210" s="24" t="str">
        <f>IF(U210="","",U210&amp;V210)</f>
        <v/>
      </c>
      <c r="AT210" s="24" t="str">
        <f>IF(S210="","",S210&amp;T210)</f>
        <v/>
      </c>
      <c r="AZ210" s="24" t="s">
        <v>558</v>
      </c>
      <c r="BA210" s="24" t="s">
        <v>100</v>
      </c>
      <c r="BB210" s="36">
        <v>1935</v>
      </c>
      <c r="BC210" s="38">
        <v>41939</v>
      </c>
      <c r="BD210" s="36">
        <v>1992</v>
      </c>
      <c r="BE210" s="38">
        <v>41829</v>
      </c>
    </row>
    <row r="211" spans="1:57" x14ac:dyDescent="0.25">
      <c r="A211" s="24" t="s">
        <v>742</v>
      </c>
      <c r="B211" s="24" t="s">
        <v>743</v>
      </c>
      <c r="C211" s="36">
        <v>1883</v>
      </c>
      <c r="D211" s="25">
        <v>42360</v>
      </c>
      <c r="E211" s="36">
        <f t="shared" si="36"/>
        <v>137</v>
      </c>
      <c r="F211" s="36">
        <f t="shared" si="40"/>
        <v>0</v>
      </c>
      <c r="G211" s="36">
        <f t="shared" si="41"/>
        <v>0</v>
      </c>
      <c r="H211" s="36">
        <f t="shared" si="42"/>
        <v>0</v>
      </c>
      <c r="I211" s="36">
        <f t="shared" si="43"/>
        <v>0</v>
      </c>
      <c r="J211" s="37" t="str">
        <f t="shared" si="44"/>
        <v>nincs</v>
      </c>
      <c r="K211" s="36">
        <v>1965</v>
      </c>
      <c r="L211" s="25">
        <v>42314</v>
      </c>
      <c r="M211" s="36">
        <f t="shared" si="37"/>
        <v>55</v>
      </c>
      <c r="N211" s="36">
        <f t="shared" si="45"/>
        <v>0</v>
      </c>
      <c r="O211" s="36">
        <f t="shared" si="46"/>
        <v>0</v>
      </c>
      <c r="P211" s="36">
        <f t="shared" si="47"/>
        <v>0</v>
      </c>
      <c r="Q211" s="36">
        <f t="shared" si="48"/>
        <v>0</v>
      </c>
      <c r="R211" s="37" t="str">
        <f t="shared" si="49"/>
        <v>nincs</v>
      </c>
      <c r="S211" s="24" t="str">
        <f t="shared" si="50"/>
        <v/>
      </c>
      <c r="T211" s="24" t="str">
        <f t="shared" si="51"/>
        <v/>
      </c>
      <c r="U211" s="24" t="str">
        <f t="shared" si="38"/>
        <v/>
      </c>
      <c r="V211" s="24" t="str">
        <f t="shared" si="39"/>
        <v/>
      </c>
      <c r="W211" s="24">
        <f t="shared" ca="1" si="52"/>
        <v>137</v>
      </c>
      <c r="X211" s="24">
        <f t="shared" ca="1" si="53"/>
        <v>55</v>
      </c>
      <c r="Y211" s="24" t="s">
        <v>640</v>
      </c>
      <c r="Z211" s="25">
        <v>42360</v>
      </c>
      <c r="AA211" s="25">
        <v>42314</v>
      </c>
      <c r="AW211" s="24" t="str">
        <f>IF(U211="","",U211&amp;V211)</f>
        <v/>
      </c>
      <c r="AX211" s="24" t="str">
        <f>IF(S211="","",S211&amp;T211)</f>
        <v/>
      </c>
      <c r="AZ211" s="24" t="s">
        <v>742</v>
      </c>
      <c r="BA211" s="24" t="s">
        <v>743</v>
      </c>
      <c r="BB211" s="36">
        <v>1883</v>
      </c>
      <c r="BC211" s="25">
        <v>42360</v>
      </c>
      <c r="BD211" s="36">
        <v>1965</v>
      </c>
      <c r="BE211" s="25">
        <v>42314</v>
      </c>
    </row>
    <row r="212" spans="1:57" x14ac:dyDescent="0.25">
      <c r="A212" s="24" t="s">
        <v>500</v>
      </c>
      <c r="B212" s="24" t="s">
        <v>59</v>
      </c>
      <c r="C212" s="36">
        <v>1813</v>
      </c>
      <c r="D212" s="38">
        <v>41922</v>
      </c>
      <c r="E212" s="36">
        <f t="shared" si="36"/>
        <v>207</v>
      </c>
      <c r="F212" s="36">
        <f t="shared" si="40"/>
        <v>0</v>
      </c>
      <c r="G212" s="36">
        <f t="shared" si="41"/>
        <v>0</v>
      </c>
      <c r="H212" s="36">
        <f t="shared" si="42"/>
        <v>0</v>
      </c>
      <c r="I212" s="36">
        <f t="shared" si="43"/>
        <v>0</v>
      </c>
      <c r="J212" s="37" t="str">
        <f t="shared" si="44"/>
        <v>nincs</v>
      </c>
      <c r="K212" s="36">
        <v>1901</v>
      </c>
      <c r="L212" s="38">
        <v>41666</v>
      </c>
      <c r="M212" s="36">
        <f t="shared" si="37"/>
        <v>119</v>
      </c>
      <c r="N212" s="36">
        <f t="shared" si="45"/>
        <v>0</v>
      </c>
      <c r="O212" s="36">
        <f t="shared" si="46"/>
        <v>0</v>
      </c>
      <c r="P212" s="36">
        <f t="shared" si="47"/>
        <v>0</v>
      </c>
      <c r="Q212" s="36">
        <f t="shared" si="48"/>
        <v>0</v>
      </c>
      <c r="R212" s="37" t="str">
        <f t="shared" si="49"/>
        <v>nincs</v>
      </c>
      <c r="S212" s="24" t="str">
        <f t="shared" si="50"/>
        <v/>
      </c>
      <c r="T212" s="24" t="str">
        <f t="shared" si="51"/>
        <v/>
      </c>
      <c r="U212" s="24" t="str">
        <f t="shared" si="38"/>
        <v/>
      </c>
      <c r="V212" s="24" t="str">
        <f t="shared" si="39"/>
        <v/>
      </c>
      <c r="W212" s="24">
        <f t="shared" ca="1" si="52"/>
        <v>207</v>
      </c>
      <c r="X212" s="24">
        <f t="shared" ca="1" si="53"/>
        <v>119</v>
      </c>
      <c r="Y212" s="24" t="s">
        <v>640</v>
      </c>
      <c r="Z212" s="38">
        <v>41922</v>
      </c>
      <c r="AA212" s="38">
        <v>41666</v>
      </c>
      <c r="AC212" s="24" t="str">
        <f>IF(U212="","",U212&amp;V212)</f>
        <v/>
      </c>
      <c r="AT212" s="24" t="str">
        <f>IF(S212="","",S212&amp;T212)</f>
        <v/>
      </c>
      <c r="AZ212" s="24" t="s">
        <v>500</v>
      </c>
      <c r="BA212" s="24" t="s">
        <v>59</v>
      </c>
      <c r="BB212" s="36">
        <v>1813</v>
      </c>
      <c r="BC212" s="38">
        <v>41922</v>
      </c>
      <c r="BD212" s="36">
        <v>1901</v>
      </c>
      <c r="BE212" s="38">
        <v>41666</v>
      </c>
    </row>
    <row r="213" spans="1:57" x14ac:dyDescent="0.25">
      <c r="A213" s="24" t="s">
        <v>559</v>
      </c>
      <c r="B213" s="24" t="s">
        <v>99</v>
      </c>
      <c r="C213" s="36">
        <v>1939</v>
      </c>
      <c r="D213" s="38">
        <v>41778</v>
      </c>
      <c r="E213" s="36">
        <f t="shared" si="36"/>
        <v>81</v>
      </c>
      <c r="F213" s="36">
        <f t="shared" si="40"/>
        <v>0</v>
      </c>
      <c r="G213" s="36">
        <f t="shared" si="41"/>
        <v>0</v>
      </c>
      <c r="H213" s="36">
        <f t="shared" si="42"/>
        <v>0</v>
      </c>
      <c r="I213" s="36">
        <f t="shared" si="43"/>
        <v>0</v>
      </c>
      <c r="J213" s="37" t="str">
        <f t="shared" si="44"/>
        <v>nincs</v>
      </c>
      <c r="K213" s="36">
        <v>1989</v>
      </c>
      <c r="L213" s="38">
        <v>41990</v>
      </c>
      <c r="M213" s="36">
        <f t="shared" si="37"/>
        <v>31</v>
      </c>
      <c r="N213" s="36">
        <f t="shared" si="45"/>
        <v>0</v>
      </c>
      <c r="O213" s="36">
        <f t="shared" si="46"/>
        <v>0</v>
      </c>
      <c r="P213" s="36">
        <f t="shared" si="47"/>
        <v>0</v>
      </c>
      <c r="Q213" s="36">
        <f t="shared" si="48"/>
        <v>0</v>
      </c>
      <c r="R213" s="37" t="str">
        <f t="shared" si="49"/>
        <v>nincs</v>
      </c>
      <c r="S213" s="24" t="str">
        <f t="shared" si="50"/>
        <v/>
      </c>
      <c r="T213" s="24" t="str">
        <f t="shared" si="51"/>
        <v/>
      </c>
      <c r="U213" s="24" t="str">
        <f t="shared" si="38"/>
        <v/>
      </c>
      <c r="V213" s="24" t="str">
        <f t="shared" si="39"/>
        <v/>
      </c>
      <c r="W213" s="24">
        <f t="shared" ca="1" si="52"/>
        <v>81</v>
      </c>
      <c r="X213" s="24">
        <f t="shared" ca="1" si="53"/>
        <v>31</v>
      </c>
      <c r="Z213" s="38">
        <v>41778</v>
      </c>
      <c r="AA213" s="38">
        <v>41990</v>
      </c>
      <c r="AJ213" s="24" t="str">
        <f>IF(S213="","",S213&amp;T213)</f>
        <v/>
      </c>
      <c r="AY213" s="24" t="str">
        <f>IF(U213="","",U213&amp;V213)</f>
        <v/>
      </c>
      <c r="AZ213" s="24" t="s">
        <v>559</v>
      </c>
      <c r="BA213" s="24" t="s">
        <v>99</v>
      </c>
      <c r="BB213" s="36">
        <v>1939</v>
      </c>
      <c r="BC213" s="38">
        <v>41778</v>
      </c>
      <c r="BD213" s="36">
        <v>1989</v>
      </c>
      <c r="BE213" s="38">
        <v>41990</v>
      </c>
    </row>
    <row r="214" spans="1:57" x14ac:dyDescent="0.25">
      <c r="A214" s="24" t="s">
        <v>744</v>
      </c>
      <c r="B214" s="24" t="s">
        <v>745</v>
      </c>
      <c r="C214" s="36"/>
      <c r="E214" s="36">
        <f t="shared" si="36"/>
        <v>2020</v>
      </c>
      <c r="F214" s="36">
        <f t="shared" si="40"/>
        <v>0</v>
      </c>
      <c r="G214" s="36">
        <f t="shared" si="41"/>
        <v>0</v>
      </c>
      <c r="H214" s="36">
        <f t="shared" si="42"/>
        <v>0</v>
      </c>
      <c r="I214" s="36">
        <f t="shared" si="43"/>
        <v>1</v>
      </c>
      <c r="J214" s="37">
        <f t="shared" si="44"/>
        <v>2020</v>
      </c>
      <c r="K214" s="36">
        <v>1611</v>
      </c>
      <c r="L214" s="25">
        <v>42243</v>
      </c>
      <c r="M214" s="36">
        <f t="shared" si="37"/>
        <v>409</v>
      </c>
      <c r="N214" s="36">
        <f t="shared" si="45"/>
        <v>0</v>
      </c>
      <c r="O214" s="36">
        <f t="shared" si="46"/>
        <v>0</v>
      </c>
      <c r="P214" s="36">
        <f t="shared" si="47"/>
        <v>0</v>
      </c>
      <c r="Q214" s="36">
        <f t="shared" si="48"/>
        <v>0</v>
      </c>
      <c r="R214" s="37" t="str">
        <f t="shared" si="49"/>
        <v>nincs</v>
      </c>
      <c r="S214" s="24" t="str">
        <f t="shared" si="50"/>
        <v>Tomás Luis de Victoria</v>
      </c>
      <c r="T214" s="24" t="str">
        <f t="shared" si="51"/>
        <v xml:space="preserve"> (2020); </v>
      </c>
      <c r="U214" s="24" t="str">
        <f t="shared" si="38"/>
        <v/>
      </c>
      <c r="V214" s="24" t="str">
        <f t="shared" si="39"/>
        <v/>
      </c>
      <c r="W214" s="24">
        <f t="shared" ca="1" si="52"/>
        <v>2020</v>
      </c>
      <c r="X214" s="24">
        <f t="shared" ca="1" si="53"/>
        <v>409</v>
      </c>
      <c r="Y214" s="24" t="s">
        <v>640</v>
      </c>
      <c r="AA214" s="25">
        <v>42243</v>
      </c>
      <c r="AQ214" s="24" t="str">
        <f>IF(U214="","",U214&amp;V214)</f>
        <v/>
      </c>
      <c r="AZ214" s="24" t="s">
        <v>744</v>
      </c>
      <c r="BA214" s="24" t="s">
        <v>745</v>
      </c>
      <c r="BB214" s="36"/>
      <c r="BD214" s="36">
        <v>1611</v>
      </c>
      <c r="BE214" s="25">
        <v>42243</v>
      </c>
    </row>
    <row r="215" spans="1:57" x14ac:dyDescent="0.25">
      <c r="A215" s="24" t="s">
        <v>560</v>
      </c>
      <c r="B215" s="24" t="s">
        <v>98</v>
      </c>
      <c r="C215" s="36">
        <v>1944</v>
      </c>
      <c r="D215" s="38">
        <v>41695</v>
      </c>
      <c r="E215" s="36">
        <f t="shared" si="36"/>
        <v>76</v>
      </c>
      <c r="F215" s="36">
        <f t="shared" si="40"/>
        <v>0</v>
      </c>
      <c r="G215" s="36">
        <f t="shared" si="41"/>
        <v>0</v>
      </c>
      <c r="H215" s="36">
        <f t="shared" si="42"/>
        <v>0</v>
      </c>
      <c r="I215" s="36">
        <f t="shared" si="43"/>
        <v>0</v>
      </c>
      <c r="J215" s="37" t="str">
        <f t="shared" si="44"/>
        <v>nincs</v>
      </c>
      <c r="K215" s="36"/>
      <c r="L215" s="38"/>
      <c r="M215" s="36">
        <f t="shared" si="37"/>
        <v>2020</v>
      </c>
      <c r="N215" s="36">
        <f t="shared" si="45"/>
        <v>0</v>
      </c>
      <c r="O215" s="36">
        <f t="shared" si="46"/>
        <v>0</v>
      </c>
      <c r="P215" s="36">
        <f t="shared" si="47"/>
        <v>0</v>
      </c>
      <c r="Q215" s="36">
        <f t="shared" si="48"/>
        <v>1</v>
      </c>
      <c r="R215" s="37">
        <f t="shared" si="49"/>
        <v>2020</v>
      </c>
      <c r="S215" s="24" t="str">
        <f t="shared" si="50"/>
        <v/>
      </c>
      <c r="T215" s="24" t="str">
        <f t="shared" si="51"/>
        <v/>
      </c>
      <c r="U215" s="24" t="str">
        <f t="shared" si="38"/>
        <v/>
      </c>
      <c r="V215" s="24" t="str">
        <f t="shared" si="39"/>
        <v/>
      </c>
      <c r="W215" s="24">
        <f t="shared" ca="1" si="52"/>
        <v>76</v>
      </c>
      <c r="X215" s="24" t="str">
        <f t="shared" ca="1" si="53"/>
        <v>(Ma élő!)</v>
      </c>
      <c r="Z215" s="38">
        <v>41695</v>
      </c>
      <c r="AA215" s="38"/>
      <c r="AD215" s="24" t="str">
        <f>IF(S215="","",S215&amp;T215)</f>
        <v/>
      </c>
      <c r="AZ215" s="24" t="s">
        <v>560</v>
      </c>
      <c r="BA215" s="24" t="s">
        <v>98</v>
      </c>
      <c r="BB215" s="36">
        <v>1944</v>
      </c>
      <c r="BC215" s="38">
        <v>41695</v>
      </c>
      <c r="BD215" s="36"/>
      <c r="BE215" s="38"/>
    </row>
    <row r="216" spans="1:57" x14ac:dyDescent="0.25">
      <c r="A216" s="24" t="s">
        <v>464</v>
      </c>
      <c r="B216" s="24" t="s">
        <v>60</v>
      </c>
      <c r="C216" s="36">
        <v>1678</v>
      </c>
      <c r="D216" s="38">
        <v>41702</v>
      </c>
      <c r="E216" s="36">
        <f t="shared" si="36"/>
        <v>342</v>
      </c>
      <c r="F216" s="36">
        <f t="shared" si="40"/>
        <v>0</v>
      </c>
      <c r="G216" s="36">
        <f t="shared" si="41"/>
        <v>0</v>
      </c>
      <c r="H216" s="36">
        <f t="shared" si="42"/>
        <v>0</v>
      </c>
      <c r="I216" s="36">
        <f t="shared" si="43"/>
        <v>0</v>
      </c>
      <c r="J216" s="37" t="str">
        <f t="shared" si="44"/>
        <v>nincs</v>
      </c>
      <c r="K216" s="36">
        <v>1741</v>
      </c>
      <c r="L216" s="38">
        <v>41848</v>
      </c>
      <c r="M216" s="36">
        <f t="shared" si="37"/>
        <v>279</v>
      </c>
      <c r="N216" s="36">
        <f t="shared" si="45"/>
        <v>0</v>
      </c>
      <c r="O216" s="36">
        <f t="shared" si="46"/>
        <v>0</v>
      </c>
      <c r="P216" s="36">
        <f t="shared" si="47"/>
        <v>0</v>
      </c>
      <c r="Q216" s="36">
        <f t="shared" si="48"/>
        <v>0</v>
      </c>
      <c r="R216" s="37" t="str">
        <f t="shared" si="49"/>
        <v>nincs</v>
      </c>
      <c r="S216" s="24" t="str">
        <f t="shared" si="50"/>
        <v/>
      </c>
      <c r="T216" s="24" t="str">
        <f t="shared" si="51"/>
        <v/>
      </c>
      <c r="U216" s="24" t="str">
        <f t="shared" si="38"/>
        <v/>
      </c>
      <c r="V216" s="24" t="str">
        <f t="shared" si="39"/>
        <v/>
      </c>
      <c r="W216" s="24">
        <f t="shared" ca="1" si="52"/>
        <v>342</v>
      </c>
      <c r="X216" s="24">
        <f t="shared" ca="1" si="53"/>
        <v>279</v>
      </c>
      <c r="Y216" s="24" t="s">
        <v>640</v>
      </c>
      <c r="Z216" s="38">
        <v>41702</v>
      </c>
      <c r="AA216" s="38">
        <v>41848</v>
      </c>
      <c r="AF216" s="24" t="str">
        <f>IF(S216="","",S216&amp;T216)</f>
        <v/>
      </c>
      <c r="AO216" s="24" t="str">
        <f>IF(U216="","",U216&amp;V216)</f>
        <v/>
      </c>
      <c r="AZ216" s="24" t="s">
        <v>464</v>
      </c>
      <c r="BA216" s="24" t="s">
        <v>60</v>
      </c>
      <c r="BB216" s="36">
        <v>1678</v>
      </c>
      <c r="BC216" s="38">
        <v>41702</v>
      </c>
      <c r="BD216" s="36">
        <v>1741</v>
      </c>
      <c r="BE216" s="38">
        <v>41848</v>
      </c>
    </row>
    <row r="217" spans="1:57" x14ac:dyDescent="0.25">
      <c r="A217" s="24" t="s">
        <v>550</v>
      </c>
      <c r="B217" s="24" t="s">
        <v>61</v>
      </c>
      <c r="C217" s="36">
        <v>1813</v>
      </c>
      <c r="D217" s="38">
        <v>41781</v>
      </c>
      <c r="E217" s="36">
        <f t="shared" si="36"/>
        <v>207</v>
      </c>
      <c r="F217" s="36">
        <f t="shared" si="40"/>
        <v>0</v>
      </c>
      <c r="G217" s="36">
        <f t="shared" si="41"/>
        <v>0</v>
      </c>
      <c r="H217" s="36">
        <f t="shared" si="42"/>
        <v>0</v>
      </c>
      <c r="I217" s="36">
        <f t="shared" si="43"/>
        <v>0</v>
      </c>
      <c r="J217" s="37" t="str">
        <f t="shared" si="44"/>
        <v>nincs</v>
      </c>
      <c r="K217" s="36">
        <v>1883</v>
      </c>
      <c r="L217" s="38">
        <v>41683</v>
      </c>
      <c r="M217" s="36">
        <f t="shared" si="37"/>
        <v>137</v>
      </c>
      <c r="N217" s="36">
        <f t="shared" si="45"/>
        <v>0</v>
      </c>
      <c r="O217" s="36">
        <f t="shared" si="46"/>
        <v>0</v>
      </c>
      <c r="P217" s="36">
        <f t="shared" si="47"/>
        <v>0</v>
      </c>
      <c r="Q217" s="36">
        <f t="shared" si="48"/>
        <v>0</v>
      </c>
      <c r="R217" s="37" t="str">
        <f t="shared" si="49"/>
        <v>nincs</v>
      </c>
      <c r="S217" s="24" t="str">
        <f t="shared" si="50"/>
        <v/>
      </c>
      <c r="T217" s="24" t="str">
        <f t="shared" si="51"/>
        <v/>
      </c>
      <c r="U217" s="24" t="str">
        <f t="shared" si="38"/>
        <v/>
      </c>
      <c r="V217" s="24" t="str">
        <f t="shared" si="39"/>
        <v/>
      </c>
      <c r="W217" s="24">
        <f t="shared" ca="1" si="52"/>
        <v>207</v>
      </c>
      <c r="X217" s="24">
        <f t="shared" ca="1" si="53"/>
        <v>137</v>
      </c>
      <c r="Y217" s="24" t="s">
        <v>640</v>
      </c>
      <c r="Z217" s="38">
        <v>41781</v>
      </c>
      <c r="AA217" s="38">
        <v>41683</v>
      </c>
      <c r="AE217" s="24" t="str">
        <f>IF(U217="","",U217&amp;V217)</f>
        <v/>
      </c>
      <c r="AJ217" s="24" t="str">
        <f>IF(S217="","",S217&amp;T217)</f>
        <v/>
      </c>
      <c r="AZ217" s="24" t="s">
        <v>550</v>
      </c>
      <c r="BA217" s="24" t="s">
        <v>61</v>
      </c>
      <c r="BB217" s="36">
        <v>1813</v>
      </c>
      <c r="BC217" s="38">
        <v>41781</v>
      </c>
      <c r="BD217" s="36">
        <v>1883</v>
      </c>
      <c r="BE217" s="38">
        <v>41683</v>
      </c>
    </row>
    <row r="218" spans="1:57" x14ac:dyDescent="0.25">
      <c r="A218" s="24" t="s">
        <v>472</v>
      </c>
      <c r="B218" s="24" t="s">
        <v>62</v>
      </c>
      <c r="C218" s="36">
        <v>1786</v>
      </c>
      <c r="D218" s="38">
        <v>41961</v>
      </c>
      <c r="E218" s="36">
        <f t="shared" ref="E218:E227" si="54">$G$1-$C218</f>
        <v>234</v>
      </c>
      <c r="F218" s="36">
        <f t="shared" si="40"/>
        <v>0</v>
      </c>
      <c r="G218" s="36">
        <f t="shared" si="41"/>
        <v>0</v>
      </c>
      <c r="H218" s="36">
        <f t="shared" si="42"/>
        <v>0</v>
      </c>
      <c r="I218" s="36">
        <f t="shared" si="43"/>
        <v>0</v>
      </c>
      <c r="J218" s="37" t="str">
        <f t="shared" si="44"/>
        <v>nincs</v>
      </c>
      <c r="K218" s="36">
        <v>1826</v>
      </c>
      <c r="L218" s="38">
        <v>41795</v>
      </c>
      <c r="M218" s="36">
        <f t="shared" ref="M218:M227" si="55">$G$1-$K218</f>
        <v>194</v>
      </c>
      <c r="N218" s="36">
        <f t="shared" si="45"/>
        <v>0</v>
      </c>
      <c r="O218" s="36">
        <f t="shared" si="46"/>
        <v>0</v>
      </c>
      <c r="P218" s="36">
        <f t="shared" si="47"/>
        <v>0</v>
      </c>
      <c r="Q218" s="36">
        <f t="shared" si="48"/>
        <v>0</v>
      </c>
      <c r="R218" s="37" t="str">
        <f t="shared" si="49"/>
        <v>nincs</v>
      </c>
      <c r="S218" s="24" t="str">
        <f t="shared" si="50"/>
        <v/>
      </c>
      <c r="T218" s="24" t="str">
        <f t="shared" si="51"/>
        <v/>
      </c>
      <c r="U218" s="24" t="str">
        <f t="shared" ref="U218:U227" si="56">IF(OR($R218="nincs",$R218=$G$1),"",$B218)</f>
        <v/>
      </c>
      <c r="V218" s="24" t="str">
        <f t="shared" ref="V218:V227" si="57">IF(OR($R218="nincs",$R218=$G$1),""," ("&amp;$R218&amp;"); ")</f>
        <v/>
      </c>
      <c r="W218" s="24">
        <f t="shared" ca="1" si="52"/>
        <v>234</v>
      </c>
      <c r="X218" s="24">
        <f t="shared" ca="1" si="53"/>
        <v>194</v>
      </c>
      <c r="Y218" s="24" t="s">
        <v>640</v>
      </c>
      <c r="Z218" s="38">
        <v>41961</v>
      </c>
      <c r="AA218" s="38">
        <v>41795</v>
      </c>
      <c r="AM218" s="24" t="str">
        <f>IF(U218="","",U218&amp;V218)</f>
        <v/>
      </c>
      <c r="AV218" s="24" t="str">
        <f>IF(S218="","",S218&amp;T218)</f>
        <v/>
      </c>
      <c r="AZ218" s="24" t="s">
        <v>472</v>
      </c>
      <c r="BA218" s="24" t="s">
        <v>62</v>
      </c>
      <c r="BB218" s="36">
        <v>1786</v>
      </c>
      <c r="BC218" s="38">
        <v>41961</v>
      </c>
      <c r="BD218" s="36">
        <v>1826</v>
      </c>
      <c r="BE218" s="38">
        <v>41795</v>
      </c>
    </row>
    <row r="219" spans="1:57" x14ac:dyDescent="0.25">
      <c r="A219" s="24" t="s">
        <v>463</v>
      </c>
      <c r="B219" s="24" t="s">
        <v>63</v>
      </c>
      <c r="C219" s="36">
        <v>1883</v>
      </c>
      <c r="D219" s="38">
        <v>41976</v>
      </c>
      <c r="E219" s="36">
        <f t="shared" si="54"/>
        <v>137</v>
      </c>
      <c r="F219" s="36">
        <f t="shared" ref="F219:F227" si="58">IF(MOD($E219,$F$25)=0,1,0)</f>
        <v>0</v>
      </c>
      <c r="G219" s="36">
        <f t="shared" ref="G219:G227" si="59">IF(MOD($E219,$G$25)=0,1,0)</f>
        <v>0</v>
      </c>
      <c r="H219" s="36">
        <f t="shared" ref="H219:H227" si="60">IF(MOD($E219,$H$25)=0,1,0)</f>
        <v>0</v>
      </c>
      <c r="I219" s="36">
        <f t="shared" ref="I219:I227" si="61">IF(MOD($E219,$I$25)=0,1,0)</f>
        <v>0</v>
      </c>
      <c r="J219" s="37" t="str">
        <f t="shared" ref="J219:J227" si="62">IF(SUM($F219:$I219)&gt;0,$E219,"nincs")</f>
        <v>nincs</v>
      </c>
      <c r="K219" s="36">
        <v>1945</v>
      </c>
      <c r="L219" s="38">
        <v>41897</v>
      </c>
      <c r="M219" s="36">
        <f t="shared" si="55"/>
        <v>75</v>
      </c>
      <c r="N219" s="36">
        <f t="shared" ref="N219:N227" si="63">IF(MOD($M219,$N$25)=0,1,0)</f>
        <v>0</v>
      </c>
      <c r="O219" s="36">
        <f t="shared" ref="O219:O227" si="64">IF(MOD($M219,$O$25)=0,1,0)</f>
        <v>0</v>
      </c>
      <c r="P219" s="36">
        <f t="shared" ref="P219:P227" si="65">IF(MOD($M219,$P$25)=0,1,0)</f>
        <v>1</v>
      </c>
      <c r="Q219" s="36">
        <f t="shared" ref="Q219:Q227" si="66">IF(MOD($M219,$Q$25)=0,1,0)</f>
        <v>0</v>
      </c>
      <c r="R219" s="37">
        <f t="shared" ref="R219:R227" si="67">IF(SUM($N219:$Q219)&gt;0,$M219,"nincs")</f>
        <v>75</v>
      </c>
      <c r="S219" s="24" t="str">
        <f t="shared" ref="S219:S227" si="68">IF($J219="nincs","",$B219)</f>
        <v/>
      </c>
      <c r="T219" s="24" t="str">
        <f t="shared" ref="T219:T227" si="69">IF($J219="nincs",""," ("&amp;$J219&amp;"); ")</f>
        <v/>
      </c>
      <c r="U219" s="24" t="str">
        <f t="shared" si="56"/>
        <v>Anton Webern</v>
      </c>
      <c r="V219" s="24" t="str">
        <f t="shared" si="57"/>
        <v xml:space="preserve"> (75); </v>
      </c>
      <c r="W219" s="24">
        <f t="shared" ref="W219:W227" ca="1" si="70">$G$3-$C219</f>
        <v>137</v>
      </c>
      <c r="X219" s="24">
        <f t="shared" ref="X219:X227" ca="1" si="71">IF($G$3-$K219&gt;$G$3-1,"(Ma élő!)",$G$3-$K219)</f>
        <v>75</v>
      </c>
      <c r="Y219" s="24" t="s">
        <v>640</v>
      </c>
      <c r="Z219" s="38">
        <v>41976</v>
      </c>
      <c r="AA219" s="38">
        <v>41897</v>
      </c>
      <c r="AS219" s="24" t="str">
        <f>IF(U219="","",U219&amp;V219)</f>
        <v xml:space="preserve">Anton Webern (75); </v>
      </c>
      <c r="AX219" s="24" t="str">
        <f>IF(S219="","",S219&amp;T219)</f>
        <v/>
      </c>
      <c r="AZ219" s="24" t="s">
        <v>463</v>
      </c>
      <c r="BA219" s="24" t="s">
        <v>63</v>
      </c>
      <c r="BB219" s="36">
        <v>1883</v>
      </c>
      <c r="BC219" s="38">
        <v>41976</v>
      </c>
      <c r="BD219" s="36">
        <v>1945</v>
      </c>
      <c r="BE219" s="38">
        <v>41897</v>
      </c>
    </row>
    <row r="220" spans="1:57" x14ac:dyDescent="0.25">
      <c r="A220" s="24" t="s">
        <v>757</v>
      </c>
      <c r="B220" s="24" t="s">
        <v>758</v>
      </c>
      <c r="C220" s="36">
        <v>1900</v>
      </c>
      <c r="D220" s="25">
        <v>42065</v>
      </c>
      <c r="E220" s="36">
        <f t="shared" si="54"/>
        <v>120</v>
      </c>
      <c r="F220" s="36">
        <f t="shared" si="58"/>
        <v>0</v>
      </c>
      <c r="G220" s="36">
        <f t="shared" si="59"/>
        <v>0</v>
      </c>
      <c r="H220" s="36">
        <f t="shared" si="60"/>
        <v>0</v>
      </c>
      <c r="I220" s="36">
        <f t="shared" si="61"/>
        <v>1</v>
      </c>
      <c r="J220" s="37">
        <f t="shared" si="62"/>
        <v>120</v>
      </c>
      <c r="K220" s="36">
        <v>1950</v>
      </c>
      <c r="L220" s="25">
        <v>42097</v>
      </c>
      <c r="M220" s="36">
        <f t="shared" si="55"/>
        <v>70</v>
      </c>
      <c r="N220" s="36">
        <f t="shared" si="63"/>
        <v>0</v>
      </c>
      <c r="O220" s="36">
        <f t="shared" si="64"/>
        <v>0</v>
      </c>
      <c r="P220" s="36">
        <f t="shared" si="65"/>
        <v>0</v>
      </c>
      <c r="Q220" s="36">
        <f t="shared" si="66"/>
        <v>1</v>
      </c>
      <c r="R220" s="37">
        <f t="shared" si="67"/>
        <v>70</v>
      </c>
      <c r="S220" s="24" t="str">
        <f t="shared" si="68"/>
        <v>Kurt Weill</v>
      </c>
      <c r="T220" s="24" t="str">
        <f t="shared" si="69"/>
        <v xml:space="preserve"> (120); </v>
      </c>
      <c r="U220" s="24" t="str">
        <f t="shared" si="56"/>
        <v>Kurt Weill</v>
      </c>
      <c r="V220" s="24" t="str">
        <f t="shared" si="57"/>
        <v xml:space="preserve"> (70); </v>
      </c>
      <c r="W220" s="24">
        <f t="shared" ca="1" si="70"/>
        <v>120</v>
      </c>
      <c r="X220" s="24">
        <f t="shared" ca="1" si="71"/>
        <v>70</v>
      </c>
      <c r="Z220" s="25">
        <v>42065</v>
      </c>
      <c r="AA220" s="25">
        <v>42097</v>
      </c>
      <c r="AF220" s="24" t="str">
        <f>IF(S220="","",S220&amp;T220)</f>
        <v xml:space="preserve">Kurt Weill (120); </v>
      </c>
      <c r="AI220" s="24" t="str">
        <f>IF(U220="","",U220&amp;V220)</f>
        <v xml:space="preserve">Kurt Weill (70); </v>
      </c>
      <c r="AZ220" s="24" t="s">
        <v>757</v>
      </c>
      <c r="BA220" s="24" t="s">
        <v>758</v>
      </c>
      <c r="BB220" s="36">
        <v>1900</v>
      </c>
      <c r="BC220" s="25">
        <v>42065</v>
      </c>
      <c r="BD220" s="36">
        <v>1950</v>
      </c>
      <c r="BE220" s="25">
        <v>42097</v>
      </c>
    </row>
    <row r="221" spans="1:57" x14ac:dyDescent="0.25">
      <c r="A221" s="24" t="s">
        <v>746</v>
      </c>
      <c r="B221" s="24" t="s">
        <v>747</v>
      </c>
      <c r="C221" s="36">
        <v>1885</v>
      </c>
      <c r="D221" s="25">
        <v>42110</v>
      </c>
      <c r="E221" s="36">
        <f t="shared" si="54"/>
        <v>135</v>
      </c>
      <c r="F221" s="36">
        <f t="shared" si="58"/>
        <v>0</v>
      </c>
      <c r="G221" s="36">
        <f t="shared" si="59"/>
        <v>0</v>
      </c>
      <c r="H221" s="36">
        <f t="shared" si="60"/>
        <v>0</v>
      </c>
      <c r="I221" s="36">
        <f t="shared" si="61"/>
        <v>0</v>
      </c>
      <c r="J221" s="37" t="str">
        <f t="shared" si="62"/>
        <v>nincs</v>
      </c>
      <c r="K221" s="36">
        <v>1960</v>
      </c>
      <c r="L221" s="25">
        <v>42260</v>
      </c>
      <c r="M221" s="36">
        <f t="shared" si="55"/>
        <v>60</v>
      </c>
      <c r="N221" s="36">
        <f t="shared" si="63"/>
        <v>0</v>
      </c>
      <c r="O221" s="36">
        <f t="shared" si="64"/>
        <v>0</v>
      </c>
      <c r="P221" s="36">
        <f t="shared" si="65"/>
        <v>0</v>
      </c>
      <c r="Q221" s="36">
        <f t="shared" si="66"/>
        <v>1</v>
      </c>
      <c r="R221" s="37">
        <f t="shared" si="67"/>
        <v>60</v>
      </c>
      <c r="S221" s="24" t="str">
        <f t="shared" si="68"/>
        <v/>
      </c>
      <c r="T221" s="24" t="str">
        <f t="shared" si="69"/>
        <v/>
      </c>
      <c r="U221" s="24" t="str">
        <f t="shared" si="56"/>
        <v>Weiner Leo</v>
      </c>
      <c r="V221" s="24" t="str">
        <f t="shared" si="57"/>
        <v xml:space="preserve"> (60); </v>
      </c>
      <c r="W221" s="24">
        <f t="shared" ca="1" si="70"/>
        <v>135</v>
      </c>
      <c r="X221" s="24">
        <f t="shared" ca="1" si="71"/>
        <v>60</v>
      </c>
      <c r="Y221" s="24" t="s">
        <v>640</v>
      </c>
      <c r="Z221" s="25">
        <v>42110</v>
      </c>
      <c r="AA221" s="25">
        <v>42260</v>
      </c>
      <c r="AH221" s="24" t="str">
        <f>IF(S221="","",S221&amp;T221)</f>
        <v/>
      </c>
      <c r="AS221" s="24" t="str">
        <f>IF(U221="","",U221&amp;V221)</f>
        <v xml:space="preserve">Weiner Leo (60); </v>
      </c>
      <c r="AZ221" s="24" t="s">
        <v>746</v>
      </c>
      <c r="BA221" s="24" t="s">
        <v>747</v>
      </c>
      <c r="BB221" s="36">
        <v>1885</v>
      </c>
      <c r="BC221" s="25">
        <v>42110</v>
      </c>
      <c r="BD221" s="36">
        <v>1960</v>
      </c>
      <c r="BE221" s="25">
        <v>42260</v>
      </c>
    </row>
    <row r="222" spans="1:57" x14ac:dyDescent="0.25">
      <c r="A222" s="24" t="s">
        <v>624</v>
      </c>
      <c r="B222" s="24" t="s">
        <v>625</v>
      </c>
      <c r="C222" s="36">
        <v>1844</v>
      </c>
      <c r="D222" s="25">
        <v>41691</v>
      </c>
      <c r="E222" s="36">
        <f t="shared" si="54"/>
        <v>176</v>
      </c>
      <c r="F222" s="36">
        <f t="shared" si="58"/>
        <v>0</v>
      </c>
      <c r="G222" s="36">
        <f t="shared" si="59"/>
        <v>0</v>
      </c>
      <c r="H222" s="36">
        <f t="shared" si="60"/>
        <v>0</v>
      </c>
      <c r="I222" s="36">
        <f t="shared" si="61"/>
        <v>0</v>
      </c>
      <c r="J222" s="37" t="str">
        <f t="shared" si="62"/>
        <v>nincs</v>
      </c>
      <c r="K222" s="36">
        <v>1937</v>
      </c>
      <c r="L222" s="25">
        <v>41710</v>
      </c>
      <c r="M222" s="36">
        <f t="shared" si="55"/>
        <v>83</v>
      </c>
      <c r="N222" s="36">
        <f t="shared" si="63"/>
        <v>0</v>
      </c>
      <c r="O222" s="36">
        <f t="shared" si="64"/>
        <v>0</v>
      </c>
      <c r="P222" s="36">
        <f t="shared" si="65"/>
        <v>0</v>
      </c>
      <c r="Q222" s="36">
        <f t="shared" si="66"/>
        <v>0</v>
      </c>
      <c r="R222" s="37" t="str">
        <f t="shared" si="67"/>
        <v>nincs</v>
      </c>
      <c r="S222" s="24" t="str">
        <f t="shared" si="68"/>
        <v/>
      </c>
      <c r="T222" s="24" t="str">
        <f t="shared" si="69"/>
        <v/>
      </c>
      <c r="U222" s="24" t="str">
        <f t="shared" si="56"/>
        <v/>
      </c>
      <c r="V222" s="24" t="str">
        <f t="shared" si="57"/>
        <v/>
      </c>
      <c r="W222" s="24">
        <f t="shared" ca="1" si="70"/>
        <v>176</v>
      </c>
      <c r="X222" s="24">
        <f t="shared" ca="1" si="71"/>
        <v>83</v>
      </c>
      <c r="Z222" s="25">
        <v>41691</v>
      </c>
      <c r="AA222" s="25">
        <v>41710</v>
      </c>
      <c r="AD222" s="24" t="str">
        <f>IF(S222="","",S222&amp;T222)</f>
        <v/>
      </c>
      <c r="AG222" s="24" t="str">
        <f>IF(U222="","",U222&amp;V222)</f>
        <v/>
      </c>
      <c r="AZ222" s="24" t="s">
        <v>624</v>
      </c>
      <c r="BA222" s="24" t="s">
        <v>625</v>
      </c>
      <c r="BB222" s="36">
        <v>1844</v>
      </c>
      <c r="BC222" s="25">
        <v>41691</v>
      </c>
      <c r="BD222" s="36">
        <v>1937</v>
      </c>
      <c r="BE222" s="25">
        <v>41710</v>
      </c>
    </row>
    <row r="223" spans="1:57" x14ac:dyDescent="0.25">
      <c r="A223" s="24" t="s">
        <v>748</v>
      </c>
      <c r="B223" s="24" t="s">
        <v>749</v>
      </c>
      <c r="C223" s="36"/>
      <c r="E223" s="36">
        <f t="shared" si="54"/>
        <v>2020</v>
      </c>
      <c r="F223" s="36">
        <f t="shared" si="58"/>
        <v>0</v>
      </c>
      <c r="G223" s="36">
        <f t="shared" si="59"/>
        <v>0</v>
      </c>
      <c r="H223" s="36">
        <f t="shared" si="60"/>
        <v>0</v>
      </c>
      <c r="I223" s="36">
        <f t="shared" si="61"/>
        <v>1</v>
      </c>
      <c r="J223" s="37">
        <f t="shared" si="62"/>
        <v>2020</v>
      </c>
      <c r="K223" s="36">
        <v>1562</v>
      </c>
      <c r="L223" s="25">
        <v>42345</v>
      </c>
      <c r="M223" s="36">
        <f t="shared" si="55"/>
        <v>458</v>
      </c>
      <c r="N223" s="36">
        <f t="shared" si="63"/>
        <v>0</v>
      </c>
      <c r="O223" s="36">
        <f t="shared" si="64"/>
        <v>0</v>
      </c>
      <c r="P223" s="36">
        <f t="shared" si="65"/>
        <v>0</v>
      </c>
      <c r="Q223" s="36">
        <f t="shared" si="66"/>
        <v>0</v>
      </c>
      <c r="R223" s="37" t="str">
        <f t="shared" si="67"/>
        <v>nincs</v>
      </c>
      <c r="S223" s="24" t="str">
        <f t="shared" si="68"/>
        <v>Adrian Willaert</v>
      </c>
      <c r="T223" s="24" t="str">
        <f t="shared" si="69"/>
        <v xml:space="preserve"> (2020); </v>
      </c>
      <c r="U223" s="24" t="str">
        <f t="shared" si="56"/>
        <v/>
      </c>
      <c r="V223" s="24" t="str">
        <f t="shared" si="57"/>
        <v/>
      </c>
      <c r="W223" s="24">
        <f t="shared" ca="1" si="70"/>
        <v>2020</v>
      </c>
      <c r="X223" s="24">
        <f t="shared" ca="1" si="71"/>
        <v>458</v>
      </c>
      <c r="Y223" s="24" t="s">
        <v>640</v>
      </c>
      <c r="AA223" s="25">
        <v>42345</v>
      </c>
      <c r="AY223" s="24" t="str">
        <f>IF(U223="","",U223&amp;V223)</f>
        <v/>
      </c>
      <c r="AZ223" s="24" t="s">
        <v>748</v>
      </c>
      <c r="BA223" s="24" t="s">
        <v>749</v>
      </c>
      <c r="BB223" s="36"/>
      <c r="BD223" s="36">
        <v>1562</v>
      </c>
      <c r="BE223" s="25">
        <v>42345</v>
      </c>
    </row>
    <row r="224" spans="1:57" x14ac:dyDescent="0.25">
      <c r="A224" s="24" t="s">
        <v>776</v>
      </c>
      <c r="B224" s="24" t="s">
        <v>752</v>
      </c>
      <c r="C224" s="36">
        <v>1872</v>
      </c>
      <c r="D224" s="25">
        <v>42289</v>
      </c>
      <c r="E224" s="36">
        <f t="shared" si="54"/>
        <v>148</v>
      </c>
      <c r="F224" s="36">
        <f t="shared" si="58"/>
        <v>0</v>
      </c>
      <c r="G224" s="36">
        <f t="shared" si="59"/>
        <v>0</v>
      </c>
      <c r="H224" s="36">
        <f t="shared" si="60"/>
        <v>0</v>
      </c>
      <c r="I224" s="36">
        <f t="shared" si="61"/>
        <v>0</v>
      </c>
      <c r="J224" s="37" t="str">
        <f t="shared" si="62"/>
        <v>nincs</v>
      </c>
      <c r="K224" s="36">
        <v>1958</v>
      </c>
      <c r="L224" s="25">
        <v>42242</v>
      </c>
      <c r="M224" s="36">
        <f t="shared" si="55"/>
        <v>62</v>
      </c>
      <c r="N224" s="36">
        <f t="shared" si="63"/>
        <v>0</v>
      </c>
      <c r="O224" s="36">
        <f t="shared" si="64"/>
        <v>0</v>
      </c>
      <c r="P224" s="36">
        <f t="shared" si="65"/>
        <v>0</v>
      </c>
      <c r="Q224" s="36">
        <f t="shared" si="66"/>
        <v>0</v>
      </c>
      <c r="R224" s="37" t="str">
        <f t="shared" si="67"/>
        <v>nincs</v>
      </c>
      <c r="S224" s="24" t="str">
        <f t="shared" si="68"/>
        <v/>
      </c>
      <c r="T224" s="24" t="str">
        <f t="shared" si="69"/>
        <v/>
      </c>
      <c r="U224" s="24" t="str">
        <f t="shared" si="56"/>
        <v/>
      </c>
      <c r="V224" s="24" t="str">
        <f t="shared" si="57"/>
        <v/>
      </c>
      <c r="W224" s="24">
        <f t="shared" ca="1" si="70"/>
        <v>148</v>
      </c>
      <c r="X224" s="24">
        <f t="shared" ca="1" si="71"/>
        <v>62</v>
      </c>
      <c r="Z224" s="25">
        <v>42289</v>
      </c>
      <c r="AA224" s="25">
        <v>42242</v>
      </c>
      <c r="AQ224" s="24" t="str">
        <f>IF(U224="","",U224&amp;V224)</f>
        <v/>
      </c>
      <c r="AT224" s="24" t="str">
        <f>IF(S224="","",S224&amp;T224)</f>
        <v/>
      </c>
      <c r="AZ224" s="24" t="s">
        <v>776</v>
      </c>
      <c r="BA224" s="24" t="s">
        <v>752</v>
      </c>
      <c r="BB224" s="36">
        <v>1872</v>
      </c>
      <c r="BC224" s="25">
        <v>42289</v>
      </c>
      <c r="BD224" s="36">
        <v>1958</v>
      </c>
      <c r="BE224" s="25">
        <v>42242</v>
      </c>
    </row>
    <row r="225" spans="1:57" x14ac:dyDescent="0.25">
      <c r="A225" s="24" t="s">
        <v>629</v>
      </c>
      <c r="B225" s="24" t="s">
        <v>630</v>
      </c>
      <c r="C225" s="36">
        <v>1860</v>
      </c>
      <c r="D225" s="25">
        <v>41711</v>
      </c>
      <c r="E225" s="36">
        <f t="shared" si="54"/>
        <v>160</v>
      </c>
      <c r="F225" s="36">
        <f t="shared" si="58"/>
        <v>0</v>
      </c>
      <c r="G225" s="36">
        <f t="shared" si="59"/>
        <v>0</v>
      </c>
      <c r="H225" s="36">
        <f t="shared" si="60"/>
        <v>0</v>
      </c>
      <c r="I225" s="36">
        <f t="shared" si="61"/>
        <v>1</v>
      </c>
      <c r="J225" s="37">
        <f t="shared" si="62"/>
        <v>160</v>
      </c>
      <c r="K225" s="36">
        <v>1903</v>
      </c>
      <c r="L225" s="25">
        <v>41692</v>
      </c>
      <c r="M225" s="36">
        <f t="shared" si="55"/>
        <v>117</v>
      </c>
      <c r="N225" s="36">
        <f t="shared" si="63"/>
        <v>0</v>
      </c>
      <c r="O225" s="36">
        <f t="shared" si="64"/>
        <v>0</v>
      </c>
      <c r="P225" s="36">
        <f t="shared" si="65"/>
        <v>0</v>
      </c>
      <c r="Q225" s="36">
        <f t="shared" si="66"/>
        <v>0</v>
      </c>
      <c r="R225" s="37" t="str">
        <f t="shared" si="67"/>
        <v>nincs</v>
      </c>
      <c r="S225" s="24" t="str">
        <f t="shared" si="68"/>
        <v>Hugo Wolf</v>
      </c>
      <c r="T225" s="24" t="str">
        <f t="shared" si="69"/>
        <v xml:space="preserve"> (160); </v>
      </c>
      <c r="U225" s="24" t="str">
        <f t="shared" si="56"/>
        <v/>
      </c>
      <c r="V225" s="24" t="str">
        <f t="shared" si="57"/>
        <v/>
      </c>
      <c r="W225" s="24">
        <f t="shared" ca="1" si="70"/>
        <v>160</v>
      </c>
      <c r="X225" s="24">
        <f t="shared" ca="1" si="71"/>
        <v>117</v>
      </c>
      <c r="Y225" s="24" t="s">
        <v>640</v>
      </c>
      <c r="Z225" s="25">
        <v>41711</v>
      </c>
      <c r="AA225" s="25">
        <v>41692</v>
      </c>
      <c r="AE225" s="24" t="str">
        <f>IF(U225="","",U225&amp;V225)</f>
        <v/>
      </c>
      <c r="AF225" s="24" t="str">
        <f>IF(S225="","",S225&amp;T225)</f>
        <v xml:space="preserve">Hugo Wolf (160); </v>
      </c>
      <c r="AZ225" s="24" t="s">
        <v>629</v>
      </c>
      <c r="BA225" s="24" t="s">
        <v>630</v>
      </c>
      <c r="BB225" s="36">
        <v>1860</v>
      </c>
      <c r="BC225" s="25">
        <v>41711</v>
      </c>
      <c r="BD225" s="36">
        <v>1903</v>
      </c>
      <c r="BE225" s="25">
        <v>41692</v>
      </c>
    </row>
    <row r="226" spans="1:57" x14ac:dyDescent="0.25">
      <c r="A226" s="24" t="s">
        <v>750</v>
      </c>
      <c r="B226" s="24" t="s">
        <v>751</v>
      </c>
      <c r="C226" s="36">
        <v>1922</v>
      </c>
      <c r="D226" s="25">
        <v>42153</v>
      </c>
      <c r="E226" s="36">
        <f t="shared" si="54"/>
        <v>98</v>
      </c>
      <c r="F226" s="36">
        <f t="shared" si="58"/>
        <v>0</v>
      </c>
      <c r="G226" s="36">
        <f t="shared" si="59"/>
        <v>0</v>
      </c>
      <c r="H226" s="36">
        <f t="shared" si="60"/>
        <v>0</v>
      </c>
      <c r="I226" s="36">
        <f t="shared" si="61"/>
        <v>0</v>
      </c>
      <c r="J226" s="37" t="str">
        <f t="shared" si="62"/>
        <v>nincs</v>
      </c>
      <c r="K226" s="36">
        <v>2001</v>
      </c>
      <c r="L226" s="25">
        <v>42039</v>
      </c>
      <c r="M226" s="36">
        <f t="shared" si="55"/>
        <v>19</v>
      </c>
      <c r="N226" s="36">
        <f t="shared" si="63"/>
        <v>0</v>
      </c>
      <c r="O226" s="36">
        <f t="shared" si="64"/>
        <v>0</v>
      </c>
      <c r="P226" s="36">
        <f t="shared" si="65"/>
        <v>0</v>
      </c>
      <c r="Q226" s="36">
        <f t="shared" si="66"/>
        <v>0</v>
      </c>
      <c r="R226" s="37" t="str">
        <f t="shared" si="67"/>
        <v>nincs</v>
      </c>
      <c r="S226" s="24" t="str">
        <f t="shared" si="68"/>
        <v/>
      </c>
      <c r="T226" s="24" t="str">
        <f t="shared" si="69"/>
        <v/>
      </c>
      <c r="U226" s="24" t="str">
        <f t="shared" si="56"/>
        <v/>
      </c>
      <c r="V226" s="24" t="str">
        <f t="shared" si="57"/>
        <v/>
      </c>
      <c r="W226" s="24">
        <f t="shared" ca="1" si="70"/>
        <v>98</v>
      </c>
      <c r="X226" s="24">
        <f t="shared" ca="1" si="71"/>
        <v>19</v>
      </c>
      <c r="Y226" s="24" t="s">
        <v>640</v>
      </c>
      <c r="Z226" s="25">
        <v>42153</v>
      </c>
      <c r="AA226" s="25">
        <v>42039</v>
      </c>
      <c r="AE226" s="24" t="str">
        <f>IF(U226="","",U226&amp;V226)</f>
        <v/>
      </c>
      <c r="AJ226" s="24" t="str">
        <f>IF(S226="","",S226&amp;T226)</f>
        <v/>
      </c>
      <c r="AZ226" s="24" t="s">
        <v>750</v>
      </c>
      <c r="BA226" s="24" t="s">
        <v>751</v>
      </c>
      <c r="BB226" s="36">
        <v>1922</v>
      </c>
      <c r="BC226" s="25">
        <v>42153</v>
      </c>
      <c r="BD226" s="36">
        <v>2001</v>
      </c>
      <c r="BE226" s="25">
        <v>42039</v>
      </c>
    </row>
    <row r="227" spans="1:57" x14ac:dyDescent="0.25">
      <c r="A227" s="24" t="s">
        <v>469</v>
      </c>
      <c r="B227" s="24" t="s">
        <v>64</v>
      </c>
      <c r="C227" s="36">
        <v>1918</v>
      </c>
      <c r="D227" s="38">
        <v>41718</v>
      </c>
      <c r="E227" s="36">
        <f t="shared" si="54"/>
        <v>102</v>
      </c>
      <c r="F227" s="36">
        <f t="shared" si="58"/>
        <v>0</v>
      </c>
      <c r="G227" s="36">
        <f t="shared" si="59"/>
        <v>0</v>
      </c>
      <c r="H227" s="36">
        <f t="shared" si="60"/>
        <v>0</v>
      </c>
      <c r="I227" s="36">
        <f t="shared" si="61"/>
        <v>0</v>
      </c>
      <c r="J227" s="37" t="str">
        <f t="shared" si="62"/>
        <v>nincs</v>
      </c>
      <c r="K227" s="36">
        <v>1970</v>
      </c>
      <c r="L227" s="38">
        <v>41861</v>
      </c>
      <c r="M227" s="36">
        <f t="shared" si="55"/>
        <v>50</v>
      </c>
      <c r="N227" s="36">
        <f t="shared" si="63"/>
        <v>0</v>
      </c>
      <c r="O227" s="36">
        <f t="shared" si="64"/>
        <v>1</v>
      </c>
      <c r="P227" s="36">
        <f t="shared" si="65"/>
        <v>1</v>
      </c>
      <c r="Q227" s="36">
        <f t="shared" si="66"/>
        <v>1</v>
      </c>
      <c r="R227" s="37">
        <f t="shared" si="67"/>
        <v>50</v>
      </c>
      <c r="S227" s="24" t="str">
        <f t="shared" si="68"/>
        <v/>
      </c>
      <c r="T227" s="24" t="str">
        <f t="shared" si="69"/>
        <v/>
      </c>
      <c r="U227" s="24" t="str">
        <f t="shared" si="56"/>
        <v>Bernd Alois Zimmermann</v>
      </c>
      <c r="V227" s="24" t="str">
        <f t="shared" si="57"/>
        <v xml:space="preserve"> (50); </v>
      </c>
      <c r="W227" s="24">
        <f t="shared" ca="1" si="70"/>
        <v>102</v>
      </c>
      <c r="X227" s="24">
        <f t="shared" ca="1" si="71"/>
        <v>50</v>
      </c>
      <c r="Z227" s="38">
        <v>41718</v>
      </c>
      <c r="AA227" s="38">
        <v>41861</v>
      </c>
      <c r="AF227" s="24" t="str">
        <f>IF(S227="","",S227&amp;T227)</f>
        <v/>
      </c>
      <c r="AQ227" s="24" t="str">
        <f>IF(U227="","",U227&amp;V227)</f>
        <v xml:space="preserve">Bernd Alois Zimmermann (50); </v>
      </c>
      <c r="AZ227" s="24" t="s">
        <v>469</v>
      </c>
      <c r="BA227" s="24" t="s">
        <v>64</v>
      </c>
      <c r="BB227" s="36">
        <v>1918</v>
      </c>
      <c r="BC227" s="38">
        <v>41718</v>
      </c>
      <c r="BD227" s="36">
        <v>1970</v>
      </c>
      <c r="BE227" s="38">
        <v>41861</v>
      </c>
    </row>
    <row r="228" spans="1:57" x14ac:dyDescent="0.25">
      <c r="C228" s="36"/>
      <c r="E228" s="36"/>
      <c r="F228" s="36"/>
      <c r="G228" s="36"/>
      <c r="H228" s="36"/>
      <c r="I228" s="36"/>
      <c r="J228" s="37"/>
      <c r="K228" s="36"/>
      <c r="M228" s="36"/>
      <c r="N228" s="36"/>
      <c r="O228" s="36"/>
      <c r="P228" s="36"/>
      <c r="Q228" s="36"/>
      <c r="R228" s="37"/>
      <c r="AB228" s="24" t="str">
        <f>AB26&amp;AB27&amp;AB28&amp;AB29&amp;AB30&amp;AB31&amp;AB32&amp;AB33&amp;AB34&amp;AB35&amp;AB36&amp;AB37&amp;AB38&amp;AB39&amp;AB40&amp;AB41&amp;AB42&amp;AB43&amp;AB44&amp;AB45&amp;AB46&amp;AB47&amp;AB48&amp;AB49&amp;AB50&amp;AB51&amp;AB52&amp;AB53&amp;AB54&amp;AB55&amp;AB56&amp;AB57&amp;AB58&amp;AB59&amp;AB60&amp;AB61&amp;AB62&amp;AB63&amp;AB64&amp;AB65&amp;AB66&amp;AB67&amp;AB68&amp;AB69&amp;AB70&amp;AB71&amp;AB72&amp;AB73&amp;AB74&amp;AB75&amp;AB76&amp;AB77&amp;AB78&amp;AB79&amp;AB80&amp;AB81&amp;AB82&amp;AB83&amp;AB84&amp;AB85&amp;AB86&amp;AB87&amp;AB88&amp;AB89&amp;AB90&amp;AB91&amp;AB92&amp;AB93&amp;AB94&amp;AB95&amp;AB96&amp;AB97&amp;AB98&amp;AB99&amp;AB100&amp;AB101&amp;AB102&amp;AB103&amp;AB104&amp;AB105&amp;AB106&amp;AB107&amp;AB108&amp;AB109&amp;AB110&amp;AB111&amp;AB112&amp;AB113&amp;AB114&amp;AB115&amp;AB116&amp;AB117&amp;AB118&amp;AB119&amp;AB120&amp;AB121&amp;AB122&amp;AB123&amp;AB124&amp;AB125&amp;AB126&amp;AB127&amp;AB128&amp;AB129&amp;AB130&amp;AB131&amp;AB132&amp;AB133&amp;AB134&amp;AB135&amp;AB136&amp;AB137&amp;AB138&amp;AB139&amp;AB140&amp;AB141&amp;AB142&amp;AB143&amp;AB144&amp;AB145&amp;AB146&amp;AB147&amp;AB148&amp;AB149&amp;AB150&amp;AB151&amp;AB152&amp;AB153&amp;AB154&amp;AB155&amp;AB156&amp;AB157&amp;AB158&amp;AB159&amp;AB160&amp;AB161&amp;AB162&amp;AB163&amp;AB164&amp;AB165&amp;AB166&amp;AB167&amp;AB168&amp;AB169&amp;AB170&amp;AB171&amp;AB172&amp;AB173&amp;AB174&amp;AB175&amp;AB176&amp;AB177&amp;AB178&amp;AB179&amp;AB180&amp;AB181&amp;AB182&amp;AB183&amp;AB184&amp;AB185&amp;AB186&amp;AB187&amp;AB188&amp;AB189&amp;AB190&amp;AB191&amp;AB192&amp;AB193&amp;AB194&amp;AB195&amp;AB196&amp;AB197&amp;AB198&amp;AB199&amp;AB200&amp;AB201&amp;AB202&amp;AB203&amp;AB204&amp;AB205&amp;AB206&amp;AB207</f>
        <v xml:space="preserve">Járdányi Pál (100); Giovanni Battista Pergolesi (310); </v>
      </c>
      <c r="AC228" s="24" t="str">
        <f t="shared" ref="AC228:AY228" si="72">AC26&amp;AC27&amp;AC28&amp;AC29&amp;AC30&amp;AC31&amp;AC32&amp;AC33&amp;AC34&amp;AC35&amp;AC36&amp;AC37&amp;AC38&amp;AC39&amp;AC40&amp;AC41&amp;AC42&amp;AC43&amp;AC44&amp;AC45&amp;AC46&amp;AC47&amp;AC48&amp;AC49&amp;AC50&amp;AC51&amp;AC52&amp;AC53&amp;AC54&amp;AC55&amp;AC56&amp;AC57&amp;AC58&amp;AC59&amp;AC60&amp;AC61&amp;AC62&amp;AC63&amp;AC64&amp;AC65&amp;AC66&amp;AC67&amp;AC68&amp;AC69&amp;AC70&amp;AC71&amp;AC72&amp;AC73&amp;AC74&amp;AC75&amp;AC76&amp;AC77&amp;AC78&amp;AC79&amp;AC80&amp;AC81&amp;AC82&amp;AC83&amp;AC84&amp;AC85&amp;AC86&amp;AC87&amp;AC88&amp;AC89&amp;AC90&amp;AC91&amp;AC92&amp;AC93&amp;AC94&amp;AC95&amp;AC96&amp;AC97&amp;AC98&amp;AC99&amp;AC100&amp;AC101&amp;AC102&amp;AC103&amp;AC104&amp;AC105&amp;AC106&amp;AC107&amp;AC108&amp;AC109&amp;AC110&amp;AC111&amp;AC112&amp;AC113&amp;AC114&amp;AC115&amp;AC116&amp;AC117&amp;AC118&amp;AC119&amp;AC120&amp;AC121&amp;AC122&amp;AC123&amp;AC124&amp;AC125&amp;AC126&amp;AC127&amp;AC128&amp;AC129&amp;AC130&amp;AC131&amp;AC132&amp;AC133&amp;AC134&amp;AC135&amp;AC136&amp;AC137&amp;AC138&amp;AC139&amp;AC140&amp;AC141&amp;AC142&amp;AC143&amp;AC144&amp;AC145&amp;AC146&amp;AC147&amp;AC148&amp;AC149&amp;AC150&amp;AC151&amp;AC152&amp;AC153&amp;AC154&amp;AC155&amp;AC156&amp;AC157&amp;AC158&amp;AC159&amp;AC160&amp;AC161&amp;AC162&amp;AC163&amp;AC164&amp;AC165&amp;AC166&amp;AC167&amp;AC168&amp;AC169&amp;AC170&amp;AC171&amp;AC172&amp;AC173&amp;AC174&amp;AC175&amp;AC176&amp;AC177&amp;AC178&amp;AC179&amp;AC180&amp;AC181&amp;AC182&amp;AC183&amp;AC184&amp;AC185&amp;AC186&amp;AC187&amp;AC188&amp;AC189&amp;AC190&amp;AC191&amp;AC192&amp;AC193&amp;AC194&amp;AC195&amp;AC196&amp;AC197&amp;AC198&amp;AC199&amp;AC200&amp;AC201&amp;AC202&amp;AC203&amp;AC204&amp;AC205&amp;AC206&amp;AC207</f>
        <v xml:space="preserve">Tomaso Albinoni (270); Johann Christoph Friedrich Bach (225); </v>
      </c>
      <c r="AD228" s="24" t="str">
        <f t="shared" si="72"/>
        <v xml:space="preserve">Fryderyk Chopin (210); Petrovics Emil (90); </v>
      </c>
      <c r="AE228" s="24" t="str">
        <f t="shared" si="72"/>
        <v xml:space="preserve">Dohnányi Ernő (60); Giuseppe Tartini (250); </v>
      </c>
      <c r="AF228" s="24" t="str">
        <f t="shared" si="72"/>
        <v/>
      </c>
      <c r="AG228" s="24" t="str">
        <f t="shared" si="72"/>
        <v/>
      </c>
      <c r="AH228" s="24" t="str">
        <f t="shared" si="72"/>
        <v xml:space="preserve">Johann Kuhnau (360); Lehár Ferenc (150); </v>
      </c>
      <c r="AI228" s="24" t="str">
        <f t="shared" si="72"/>
        <v/>
      </c>
      <c r="AJ228" s="24" t="str">
        <f t="shared" si="72"/>
        <v xml:space="preserve">Isaac Albéniz (160); Pjotr Iljics Csajkovszkij (180); Gabriel Fauré (175); Goldmark Károly (190); Alessandro Scarlatti (360); </v>
      </c>
      <c r="AK228" s="24" t="str">
        <f t="shared" si="72"/>
        <v xml:space="preserve">Luigi Nono (30); Nicoló Paganini (180); </v>
      </c>
      <c r="AL228" s="24" t="str">
        <f t="shared" si="72"/>
        <v xml:space="preserve">Robert Schumann (210); </v>
      </c>
      <c r="AM228" s="24" t="str">
        <f t="shared" si="72"/>
        <v/>
      </c>
      <c r="AN228" s="24" t="str">
        <f t="shared" si="72"/>
        <v xml:space="preserve">Gustav Mahler (160); Carl Orff (125); </v>
      </c>
      <c r="AO228" s="24" t="str">
        <f t="shared" si="72"/>
        <v xml:space="preserve">Johann Sebastian Bach (270); Josef Strauss (150); </v>
      </c>
      <c r="AP228" s="24" t="str">
        <f t="shared" si="72"/>
        <v xml:space="preserve">Antonio Salieri (270); </v>
      </c>
      <c r="AQ228" s="24" t="str">
        <f t="shared" si="72"/>
        <v xml:space="preserve">Lavotta János (200); Pietro Mascagni (75); </v>
      </c>
      <c r="AR228" s="24" t="str">
        <f t="shared" si="72"/>
        <v xml:space="preserve">Luigi Cherubini (260); </v>
      </c>
      <c r="AS228" s="24" t="str">
        <f t="shared" si="72"/>
        <v xml:space="preserve">Bartók Béla (75); </v>
      </c>
      <c r="AT228" s="24" t="str">
        <f t="shared" si="72"/>
        <v xml:space="preserve">Soproni József (90); </v>
      </c>
      <c r="AU228" s="24" t="str">
        <f t="shared" si="72"/>
        <v xml:space="preserve">Leonard Bernstein (30); Farkas Ferenc (20); Mosonyi Mihály (150); Jacques Offenbach (140); </v>
      </c>
      <c r="AV228" s="24" t="str">
        <f t="shared" si="72"/>
        <v xml:space="preserve">Aaron Copland (120); Erkel Ferenc (210); Paul Hindemith (125); </v>
      </c>
      <c r="AW228" s="24" t="str">
        <f t="shared" si="72"/>
        <v xml:space="preserve">César Franck (130); Henry Purcell (325); </v>
      </c>
      <c r="AX228" s="24" t="str">
        <f t="shared" si="72"/>
        <v xml:space="preserve">Ludwig van Beethoven (250); </v>
      </c>
      <c r="AY228" s="24" t="str">
        <f t="shared" si="72"/>
        <v xml:space="preserve">Aaron Copland (30); </v>
      </c>
    </row>
    <row r="229" spans="1:57" x14ac:dyDescent="0.25">
      <c r="C229" s="36"/>
      <c r="E229" s="36"/>
      <c r="F229" s="36"/>
      <c r="G229" s="36"/>
      <c r="H229" s="36"/>
      <c r="I229" s="36"/>
      <c r="J229" s="37"/>
      <c r="K229" s="36"/>
      <c r="M229" s="36"/>
      <c r="N229" s="36"/>
      <c r="O229" s="36"/>
      <c r="P229" s="36"/>
      <c r="Q229" s="36"/>
      <c r="R229" s="37"/>
      <c r="AB229" s="24" t="str">
        <f>AB208&amp;AB209&amp;AB210&amp;AB211&amp;AB212&amp;AB213&amp;AB214&amp;AB215&amp;AB216&amp;AB217&amp;AB218&amp;AB219&amp;AB220&amp;AB221&amp;AB222&amp;AB223&amp;AB224&amp;AB225&amp;AB226&amp;AB227</f>
        <v/>
      </c>
      <c r="AC229" s="24" t="str">
        <f t="shared" ref="AC229:AY229" si="73">AC208&amp;AC209&amp;AC210&amp;AC211&amp;AC212&amp;AC213&amp;AC214&amp;AC215&amp;AC216&amp;AC217&amp;AC218&amp;AC219&amp;AC220&amp;AC221&amp;AC222&amp;AC223&amp;AC224&amp;AC225&amp;AC226&amp;AC227</f>
        <v/>
      </c>
      <c r="AD229" s="24" t="str">
        <f t="shared" si="73"/>
        <v/>
      </c>
      <c r="AE229" s="24" t="str">
        <f t="shared" si="73"/>
        <v/>
      </c>
      <c r="AF229" s="24" t="str">
        <f t="shared" si="73"/>
        <v xml:space="preserve">Kurt Weill (120); Hugo Wolf (160); </v>
      </c>
      <c r="AG229" s="24" t="str">
        <f t="shared" si="73"/>
        <v/>
      </c>
      <c r="AH229" s="24" t="str">
        <f t="shared" si="73"/>
        <v/>
      </c>
      <c r="AI229" s="24" t="str">
        <f t="shared" si="73"/>
        <v xml:space="preserve">Kurt Weill (70); </v>
      </c>
      <c r="AJ229" s="24" t="str">
        <f t="shared" si="73"/>
        <v/>
      </c>
      <c r="AK229" s="24" t="str">
        <f t="shared" si="73"/>
        <v/>
      </c>
      <c r="AL229" s="24" t="str">
        <f t="shared" si="73"/>
        <v/>
      </c>
      <c r="AM229" s="24" t="str">
        <f t="shared" si="73"/>
        <v/>
      </c>
      <c r="AN229" s="24" t="str">
        <f t="shared" si="73"/>
        <v/>
      </c>
      <c r="AO229" s="24" t="str">
        <f t="shared" si="73"/>
        <v/>
      </c>
      <c r="AP229" s="24" t="str">
        <f t="shared" si="73"/>
        <v/>
      </c>
      <c r="AQ229" s="24" t="str">
        <f t="shared" si="73"/>
        <v xml:space="preserve">Bernd Alois Zimmermann (50); </v>
      </c>
      <c r="AR229" s="24" t="str">
        <f t="shared" si="73"/>
        <v/>
      </c>
      <c r="AS229" s="24" t="str">
        <f t="shared" si="73"/>
        <v xml:space="preserve">Anton Webern (75); Weiner Leo (60); </v>
      </c>
      <c r="AT229" s="24" t="str">
        <f t="shared" si="73"/>
        <v/>
      </c>
      <c r="AU229" s="24" t="str">
        <f t="shared" si="73"/>
        <v/>
      </c>
      <c r="AV229" s="24" t="str">
        <f t="shared" si="73"/>
        <v/>
      </c>
      <c r="AW229" s="24" t="str">
        <f t="shared" si="73"/>
        <v/>
      </c>
      <c r="AX229" s="24" t="str">
        <f t="shared" si="73"/>
        <v/>
      </c>
      <c r="AY229" s="24" t="str">
        <f t="shared" si="73"/>
        <v/>
      </c>
    </row>
    <row r="230" spans="1:57" x14ac:dyDescent="0.25">
      <c r="C230" s="36"/>
      <c r="E230" s="36"/>
      <c r="F230" s="36"/>
      <c r="G230" s="36"/>
      <c r="H230" s="36"/>
      <c r="I230" s="36"/>
      <c r="J230" s="37"/>
      <c r="K230" s="36"/>
      <c r="M230" s="36"/>
      <c r="N230" s="36"/>
      <c r="O230" s="36"/>
      <c r="P230" s="36"/>
      <c r="Q230" s="36"/>
      <c r="R230" s="37"/>
    </row>
    <row r="231" spans="1:57" x14ac:dyDescent="0.25">
      <c r="C231" s="36"/>
      <c r="E231" s="36"/>
      <c r="F231" s="36"/>
      <c r="G231" s="36"/>
      <c r="H231" s="36"/>
      <c r="I231" s="36"/>
      <c r="J231" s="37"/>
      <c r="K231" s="36"/>
      <c r="M231" s="36"/>
      <c r="N231" s="36"/>
      <c r="O231" s="36"/>
      <c r="P231" s="36"/>
      <c r="Q231" s="36"/>
      <c r="R231" s="37"/>
    </row>
    <row r="232" spans="1:57" x14ac:dyDescent="0.25">
      <c r="C232" s="36"/>
      <c r="E232" s="36"/>
      <c r="F232" s="36"/>
      <c r="G232" s="36"/>
      <c r="H232" s="36"/>
      <c r="I232" s="36"/>
      <c r="J232" s="37"/>
      <c r="K232" s="36"/>
      <c r="M232" s="36"/>
      <c r="N232" s="36"/>
      <c r="O232" s="36"/>
      <c r="P232" s="36"/>
      <c r="Q232" s="36"/>
      <c r="R232" s="37"/>
    </row>
    <row r="233" spans="1:57" x14ac:dyDescent="0.25">
      <c r="C233" s="36"/>
      <c r="E233" s="36"/>
      <c r="F233" s="36"/>
      <c r="G233" s="36"/>
      <c r="H233" s="36"/>
      <c r="I233" s="36"/>
      <c r="J233" s="37"/>
      <c r="K233" s="36"/>
      <c r="M233" s="36"/>
      <c r="N233" s="36"/>
      <c r="O233" s="36"/>
      <c r="P233" s="36"/>
      <c r="Q233" s="36"/>
      <c r="R233" s="37"/>
    </row>
    <row r="234" spans="1:57" x14ac:dyDescent="0.25">
      <c r="C234" s="36"/>
      <c r="E234" s="36"/>
      <c r="F234" s="36"/>
      <c r="G234" s="36"/>
      <c r="H234" s="36"/>
      <c r="I234" s="36"/>
      <c r="J234" s="37"/>
      <c r="K234" s="36"/>
      <c r="M234" s="36"/>
      <c r="N234" s="36"/>
      <c r="O234" s="36"/>
      <c r="P234" s="36"/>
      <c r="Q234" s="36"/>
      <c r="R234" s="37"/>
    </row>
    <row r="235" spans="1:57" x14ac:dyDescent="0.25">
      <c r="C235" s="36"/>
      <c r="E235" s="36"/>
      <c r="F235" s="36"/>
      <c r="G235" s="36"/>
      <c r="H235" s="36"/>
      <c r="I235" s="36"/>
      <c r="J235" s="37"/>
      <c r="K235" s="36"/>
      <c r="M235" s="36"/>
      <c r="N235" s="36"/>
      <c r="O235" s="36"/>
      <c r="P235" s="36"/>
      <c r="Q235" s="36"/>
      <c r="R235" s="37"/>
    </row>
    <row r="236" spans="1:57" x14ac:dyDescent="0.25">
      <c r="C236" s="36"/>
      <c r="E236" s="36"/>
      <c r="F236" s="36"/>
      <c r="G236" s="36"/>
      <c r="H236" s="36"/>
      <c r="I236" s="36"/>
      <c r="J236" s="37"/>
      <c r="K236" s="36"/>
      <c r="M236" s="36"/>
      <c r="N236" s="36"/>
      <c r="O236" s="36"/>
      <c r="P236" s="36"/>
      <c r="Q236" s="36"/>
      <c r="R236" s="37"/>
    </row>
    <row r="241" spans="1:17" x14ac:dyDescent="0.25">
      <c r="A241" s="36" t="s">
        <v>773</v>
      </c>
      <c r="B241" s="44" t="s">
        <v>768</v>
      </c>
      <c r="C241" s="44"/>
      <c r="D241" s="44"/>
      <c r="E241" s="41" t="s">
        <v>769</v>
      </c>
      <c r="F241" s="41"/>
      <c r="G241" s="41"/>
      <c r="H241" s="41" t="s">
        <v>770</v>
      </c>
      <c r="I241" s="41"/>
      <c r="J241" s="41"/>
      <c r="K241" s="41" t="s">
        <v>771</v>
      </c>
      <c r="L241" s="41"/>
      <c r="M241" s="41"/>
      <c r="N241" s="41" t="s">
        <v>772</v>
      </c>
      <c r="O241" s="41"/>
      <c r="P241" s="41"/>
      <c r="Q241" s="27"/>
    </row>
    <row r="242" spans="1:17" x14ac:dyDescent="0.25">
      <c r="A242" s="28">
        <v>43831</v>
      </c>
      <c r="B242" s="37"/>
      <c r="D242" s="37"/>
      <c r="E242" s="37"/>
      <c r="F242" s="37"/>
      <c r="G242" s="37"/>
      <c r="H242" s="36"/>
      <c r="I242" s="29" t="s">
        <v>806</v>
      </c>
      <c r="J242" s="36"/>
      <c r="K242" s="36"/>
      <c r="L242" s="36"/>
      <c r="M242" s="36"/>
      <c r="N242" s="36"/>
      <c r="O242" s="36"/>
      <c r="P242" s="36"/>
      <c r="Q242" s="36"/>
    </row>
    <row r="243" spans="1:17" x14ac:dyDescent="0.25">
      <c r="A243" s="28">
        <v>43832</v>
      </c>
      <c r="B243" s="36">
        <v>1944</v>
      </c>
      <c r="C243" s="24" t="s">
        <v>671</v>
      </c>
      <c r="D243" s="36">
        <f ca="1">$G$3-$B243</f>
        <v>76</v>
      </c>
      <c r="E243" s="37"/>
      <c r="F243" s="37"/>
      <c r="G243" s="37"/>
      <c r="H243" s="36"/>
      <c r="I243" s="29" t="s">
        <v>806</v>
      </c>
      <c r="J243" s="36"/>
      <c r="K243" s="36"/>
      <c r="L243" s="36"/>
      <c r="M243" s="36"/>
      <c r="N243" s="36"/>
      <c r="O243" s="36"/>
      <c r="P243" s="36"/>
      <c r="Q243" s="36"/>
    </row>
    <row r="244" spans="1:17" x14ac:dyDescent="0.25">
      <c r="A244" s="28">
        <v>43833</v>
      </c>
      <c r="B244" s="37"/>
      <c r="D244" s="37"/>
      <c r="E244" s="37"/>
      <c r="F244" s="37"/>
      <c r="G244" s="37"/>
      <c r="H244" s="36"/>
      <c r="I244" s="29" t="s">
        <v>806</v>
      </c>
      <c r="J244" s="36"/>
      <c r="K244" s="36"/>
      <c r="L244" s="36"/>
      <c r="M244" s="36"/>
      <c r="N244" s="36"/>
      <c r="O244" s="36"/>
      <c r="P244" s="36"/>
      <c r="Q244" s="36"/>
    </row>
    <row r="245" spans="1:17" x14ac:dyDescent="0.25">
      <c r="A245" s="28">
        <v>43834</v>
      </c>
      <c r="B245" s="36">
        <v>1710</v>
      </c>
      <c r="C245" s="24" t="s">
        <v>571</v>
      </c>
      <c r="D245" s="36">
        <f ca="1">$G$3-$B245</f>
        <v>310</v>
      </c>
      <c r="E245" s="36"/>
      <c r="F245" s="38"/>
      <c r="G245" s="36"/>
      <c r="I245" s="29" t="s">
        <v>806</v>
      </c>
      <c r="K245" s="36"/>
      <c r="L245" s="36"/>
      <c r="M245" s="36"/>
      <c r="N245" s="36"/>
      <c r="O245" s="36"/>
      <c r="P245" s="36"/>
      <c r="Q245" s="36"/>
    </row>
    <row r="246" spans="1:17" x14ac:dyDescent="0.25">
      <c r="A246" s="28">
        <v>43835</v>
      </c>
      <c r="B246" s="36"/>
      <c r="D246" s="36"/>
      <c r="E246" s="36"/>
      <c r="F246" s="38"/>
      <c r="G246" s="36"/>
      <c r="I246" s="29" t="s">
        <v>806</v>
      </c>
      <c r="K246" s="36"/>
      <c r="L246" s="36"/>
      <c r="M246" s="36"/>
      <c r="N246" s="36"/>
      <c r="O246" s="36"/>
      <c r="P246" s="36"/>
      <c r="Q246" s="36"/>
    </row>
    <row r="247" spans="1:17" x14ac:dyDescent="0.25">
      <c r="A247" s="28">
        <v>43836</v>
      </c>
      <c r="B247" s="36">
        <v>1872</v>
      </c>
      <c r="C247" s="24" t="s">
        <v>55</v>
      </c>
      <c r="D247" s="36">
        <f ca="1">$G$3-$B247</f>
        <v>148</v>
      </c>
      <c r="E247" s="36"/>
      <c r="F247" s="38"/>
      <c r="G247" s="36"/>
      <c r="I247" s="29" t="s">
        <v>806</v>
      </c>
    </row>
    <row r="248" spans="1:17" x14ac:dyDescent="0.25">
      <c r="A248" s="28">
        <v>43837</v>
      </c>
      <c r="B248" s="36">
        <v>1899</v>
      </c>
      <c r="C248" s="24" t="s">
        <v>721</v>
      </c>
      <c r="D248" s="36">
        <f ca="1">$G$3-$B248</f>
        <v>121</v>
      </c>
      <c r="E248" s="36"/>
      <c r="F248" s="38"/>
      <c r="G248" s="36"/>
      <c r="I248" s="29" t="s">
        <v>806</v>
      </c>
    </row>
    <row r="249" spans="1:17" x14ac:dyDescent="0.25">
      <c r="A249" s="28">
        <v>43838</v>
      </c>
      <c r="B249" s="36"/>
      <c r="D249" s="36"/>
      <c r="E249" s="36"/>
      <c r="F249" s="38"/>
      <c r="G249" s="36"/>
      <c r="I249" s="29" t="s">
        <v>806</v>
      </c>
    </row>
    <row r="250" spans="1:17" x14ac:dyDescent="0.25">
      <c r="A250" s="28">
        <v>43839</v>
      </c>
      <c r="B250" s="36"/>
      <c r="D250" s="36"/>
      <c r="E250" s="36"/>
      <c r="F250" s="38"/>
      <c r="G250" s="36"/>
      <c r="I250" s="29" t="s">
        <v>806</v>
      </c>
    </row>
    <row r="251" spans="1:17" x14ac:dyDescent="0.25">
      <c r="A251" s="28">
        <v>43840</v>
      </c>
      <c r="B251" s="36"/>
      <c r="D251" s="36"/>
      <c r="E251" s="36"/>
      <c r="F251" s="38"/>
      <c r="G251" s="36"/>
      <c r="I251" s="29" t="s">
        <v>806</v>
      </c>
    </row>
    <row r="252" spans="1:17" x14ac:dyDescent="0.25">
      <c r="A252" s="28">
        <v>43841</v>
      </c>
      <c r="B252" s="36"/>
      <c r="D252" s="36"/>
      <c r="E252" s="36"/>
      <c r="F252" s="38"/>
      <c r="G252" s="36"/>
      <c r="I252" s="29" t="s">
        <v>806</v>
      </c>
    </row>
    <row r="253" spans="1:17" x14ac:dyDescent="0.25">
      <c r="A253" s="28">
        <v>43842</v>
      </c>
      <c r="B253" s="36"/>
      <c r="D253" s="36"/>
      <c r="E253" s="36"/>
      <c r="F253" s="38"/>
      <c r="G253" s="36"/>
      <c r="I253" s="29" t="s">
        <v>806</v>
      </c>
    </row>
    <row r="254" spans="1:17" x14ac:dyDescent="0.25">
      <c r="A254" s="28">
        <v>43843</v>
      </c>
      <c r="B254" s="36"/>
      <c r="D254" s="36"/>
      <c r="E254" s="36"/>
      <c r="F254" s="38"/>
      <c r="G254" s="36"/>
      <c r="I254" s="29" t="s">
        <v>806</v>
      </c>
    </row>
    <row r="255" spans="1:17" x14ac:dyDescent="0.25">
      <c r="A255" s="28">
        <v>43844</v>
      </c>
      <c r="B255" s="36"/>
      <c r="D255" s="36"/>
      <c r="E255" s="36"/>
      <c r="F255" s="38"/>
      <c r="G255" s="36"/>
      <c r="I255" s="29" t="s">
        <v>806</v>
      </c>
    </row>
    <row r="256" spans="1:17" x14ac:dyDescent="0.25">
      <c r="A256" s="28">
        <v>43845</v>
      </c>
      <c r="B256" s="36"/>
      <c r="D256" s="36"/>
      <c r="E256" s="36"/>
      <c r="F256" s="38"/>
      <c r="G256" s="36"/>
      <c r="I256" s="29" t="s">
        <v>806</v>
      </c>
    </row>
    <row r="257" spans="1:9" x14ac:dyDescent="0.25">
      <c r="A257" s="28">
        <v>43846</v>
      </c>
      <c r="B257" s="36"/>
      <c r="D257" s="36"/>
      <c r="E257" s="36"/>
      <c r="F257" s="38"/>
      <c r="G257" s="36"/>
      <c r="I257" s="29" t="s">
        <v>806</v>
      </c>
    </row>
    <row r="258" spans="1:9" x14ac:dyDescent="0.25">
      <c r="A258" s="28">
        <v>43847</v>
      </c>
      <c r="B258" s="36"/>
      <c r="D258" s="36"/>
      <c r="E258" s="36"/>
      <c r="F258" s="38"/>
      <c r="G258" s="36"/>
      <c r="I258" s="29" t="s">
        <v>806</v>
      </c>
    </row>
    <row r="259" spans="1:9" x14ac:dyDescent="0.25">
      <c r="A259" s="28">
        <v>43848</v>
      </c>
      <c r="B259" s="36"/>
      <c r="D259" s="36"/>
      <c r="E259" s="36"/>
      <c r="F259" s="38"/>
      <c r="G259" s="36"/>
      <c r="I259" s="29" t="s">
        <v>806</v>
      </c>
    </row>
    <row r="260" spans="1:9" x14ac:dyDescent="0.25">
      <c r="A260" s="28">
        <v>43849</v>
      </c>
      <c r="B260" s="36">
        <v>1917</v>
      </c>
      <c r="C260" s="24" t="s">
        <v>80</v>
      </c>
      <c r="D260" s="36">
        <f ca="1">$G$3-$B260</f>
        <v>103</v>
      </c>
      <c r="E260" s="36"/>
      <c r="F260" s="38"/>
      <c r="G260" s="36"/>
      <c r="I260" s="29" t="s">
        <v>806</v>
      </c>
    </row>
    <row r="261" spans="1:9" x14ac:dyDescent="0.25">
      <c r="A261" s="28">
        <v>43850</v>
      </c>
      <c r="B261" s="36">
        <v>1935</v>
      </c>
      <c r="C261" s="24" t="s">
        <v>644</v>
      </c>
      <c r="D261" s="36">
        <f ca="1">$G$3-$B261</f>
        <v>85</v>
      </c>
      <c r="E261" s="36"/>
      <c r="F261" s="38"/>
      <c r="G261" s="36"/>
      <c r="I261" s="29" t="s">
        <v>806</v>
      </c>
    </row>
    <row r="262" spans="1:9" x14ac:dyDescent="0.25">
      <c r="A262" s="28">
        <v>43851</v>
      </c>
      <c r="B262" s="36"/>
      <c r="D262" s="36"/>
      <c r="E262" s="36"/>
      <c r="F262" s="38"/>
      <c r="G262" s="36"/>
      <c r="I262" s="29" t="s">
        <v>806</v>
      </c>
    </row>
    <row r="263" spans="1:9" x14ac:dyDescent="0.25">
      <c r="A263" s="28">
        <v>43852</v>
      </c>
      <c r="B263" s="36"/>
      <c r="D263" s="36"/>
      <c r="E263" s="36"/>
      <c r="F263" s="38"/>
      <c r="G263" s="36"/>
      <c r="I263" s="29" t="s">
        <v>806</v>
      </c>
    </row>
    <row r="264" spans="1:9" x14ac:dyDescent="0.25">
      <c r="A264" s="28">
        <v>43853</v>
      </c>
      <c r="B264" s="36">
        <v>1752</v>
      </c>
      <c r="C264" s="24" t="s">
        <v>660</v>
      </c>
      <c r="D264" s="36">
        <f ca="1">$G$3-$B264</f>
        <v>268</v>
      </c>
      <c r="E264" s="36"/>
      <c r="F264" s="38"/>
      <c r="G264" s="36"/>
      <c r="I264" s="29" t="s">
        <v>806</v>
      </c>
    </row>
    <row r="265" spans="1:9" x14ac:dyDescent="0.25">
      <c r="A265" s="28">
        <v>43854</v>
      </c>
      <c r="B265" s="36"/>
      <c r="D265" s="36"/>
      <c r="E265" s="36"/>
      <c r="F265" s="38"/>
      <c r="G265" s="36"/>
      <c r="I265" s="29" t="s">
        <v>806</v>
      </c>
    </row>
    <row r="266" spans="1:9" x14ac:dyDescent="0.25">
      <c r="A266" s="28">
        <v>43855</v>
      </c>
      <c r="B266" s="36">
        <v>1913</v>
      </c>
      <c r="C266" s="24" t="s">
        <v>704</v>
      </c>
      <c r="D266" s="36">
        <f ca="1">$G$3-$B266</f>
        <v>107</v>
      </c>
      <c r="E266" s="36"/>
      <c r="F266" s="38"/>
      <c r="G266" s="36"/>
      <c r="I266" s="29" t="s">
        <v>806</v>
      </c>
    </row>
    <row r="267" spans="1:9" x14ac:dyDescent="0.25">
      <c r="A267" s="28">
        <v>43856</v>
      </c>
      <c r="B267" s="36"/>
      <c r="D267" s="36"/>
      <c r="E267" s="36"/>
      <c r="F267" s="38"/>
      <c r="G267" s="36"/>
      <c r="I267" s="29" t="s">
        <v>806</v>
      </c>
    </row>
    <row r="268" spans="1:9" x14ac:dyDescent="0.25">
      <c r="A268" s="28">
        <v>43857</v>
      </c>
      <c r="B268" s="36">
        <v>1756</v>
      </c>
      <c r="C268" s="24" t="s">
        <v>35</v>
      </c>
      <c r="D268" s="36">
        <f ca="1">$G$3-$B268</f>
        <v>264</v>
      </c>
      <c r="E268" s="36"/>
      <c r="F268" s="38"/>
      <c r="G268" s="36"/>
      <c r="I268" s="29" t="s">
        <v>806</v>
      </c>
    </row>
    <row r="269" spans="1:9" x14ac:dyDescent="0.25">
      <c r="A269" s="28">
        <v>43858</v>
      </c>
      <c r="B269" s="36"/>
      <c r="D269" s="36"/>
      <c r="E269" s="36"/>
      <c r="F269" s="38"/>
      <c r="G269" s="36"/>
      <c r="I269" s="29" t="s">
        <v>806</v>
      </c>
    </row>
    <row r="270" spans="1:9" x14ac:dyDescent="0.25">
      <c r="A270" s="28">
        <v>43859</v>
      </c>
      <c r="B270" s="36">
        <v>1782</v>
      </c>
      <c r="C270" s="24" t="s">
        <v>593</v>
      </c>
      <c r="D270" s="36">
        <f ca="1">$G$3-$B270</f>
        <v>238</v>
      </c>
      <c r="E270" s="36">
        <v>1924</v>
      </c>
      <c r="F270" s="24" t="s">
        <v>36</v>
      </c>
      <c r="G270" s="36">
        <f ca="1">$G$3-$E270</f>
        <v>96</v>
      </c>
      <c r="I270" s="29" t="s">
        <v>806</v>
      </c>
    </row>
    <row r="271" spans="1:9" x14ac:dyDescent="0.25">
      <c r="A271" s="28">
        <v>43860</v>
      </c>
      <c r="B271" s="36">
        <v>1920</v>
      </c>
      <c r="C271" s="24" t="s">
        <v>65</v>
      </c>
      <c r="D271" s="36">
        <f ca="1">$G$3-$B271</f>
        <v>100</v>
      </c>
      <c r="E271" s="36"/>
      <c r="F271" s="38"/>
      <c r="G271" s="36"/>
      <c r="I271" s="29" t="s">
        <v>806</v>
      </c>
    </row>
    <row r="272" spans="1:9" x14ac:dyDescent="0.25">
      <c r="A272" s="28">
        <v>43861</v>
      </c>
      <c r="B272" s="36">
        <v>1797</v>
      </c>
      <c r="C272" s="24" t="s">
        <v>48</v>
      </c>
      <c r="D272" s="36">
        <f ca="1">$G$3-$B272</f>
        <v>223</v>
      </c>
      <c r="E272" s="36">
        <v>1937</v>
      </c>
      <c r="F272" s="24" t="s">
        <v>680</v>
      </c>
      <c r="G272" s="36">
        <f ca="1">$G$3-$E272</f>
        <v>83</v>
      </c>
      <c r="I272" s="29" t="s">
        <v>806</v>
      </c>
    </row>
    <row r="273" spans="1:9" x14ac:dyDescent="0.25">
      <c r="A273" s="28">
        <v>43862</v>
      </c>
      <c r="B273" s="36"/>
      <c r="D273" s="36"/>
      <c r="E273" s="36"/>
      <c r="F273" s="38"/>
      <c r="G273" s="36"/>
      <c r="I273" s="29" t="s">
        <v>806</v>
      </c>
    </row>
    <row r="274" spans="1:9" x14ac:dyDescent="0.25">
      <c r="A274" s="28">
        <v>43863</v>
      </c>
      <c r="B274" s="36"/>
      <c r="D274" s="36"/>
      <c r="E274" s="36"/>
      <c r="F274" s="38"/>
      <c r="G274" s="36"/>
      <c r="I274" s="29" t="s">
        <v>806</v>
      </c>
    </row>
    <row r="275" spans="1:9" x14ac:dyDescent="0.25">
      <c r="A275" s="28">
        <v>43864</v>
      </c>
      <c r="B275" s="36">
        <v>1525</v>
      </c>
      <c r="C275" s="24" t="s">
        <v>37</v>
      </c>
      <c r="D275" s="36">
        <f ca="1">$G$3-$B275</f>
        <v>495</v>
      </c>
      <c r="E275" s="36">
        <v>1809</v>
      </c>
      <c r="F275" s="24" t="s">
        <v>707</v>
      </c>
      <c r="G275" s="36">
        <f ca="1">$G$3-$E275</f>
        <v>211</v>
      </c>
      <c r="I275" s="29" t="s">
        <v>806</v>
      </c>
    </row>
    <row r="276" spans="1:9" x14ac:dyDescent="0.25">
      <c r="A276" s="28">
        <v>43865</v>
      </c>
      <c r="E276" s="36"/>
      <c r="F276" s="38"/>
      <c r="G276" s="36"/>
      <c r="I276" s="29" t="s">
        <v>806</v>
      </c>
    </row>
    <row r="277" spans="1:9" x14ac:dyDescent="0.25">
      <c r="A277" s="28">
        <v>43866</v>
      </c>
      <c r="B277" s="36">
        <v>1912</v>
      </c>
      <c r="C277" s="24" t="s">
        <v>93</v>
      </c>
      <c r="D277" s="36">
        <f ca="1">$G$3-$B277</f>
        <v>108</v>
      </c>
      <c r="E277" s="36"/>
      <c r="F277" s="38"/>
      <c r="G277" s="36"/>
      <c r="I277" s="29" t="s">
        <v>806</v>
      </c>
    </row>
    <row r="278" spans="1:9" x14ac:dyDescent="0.25">
      <c r="A278" s="28">
        <v>43867</v>
      </c>
      <c r="B278" s="36"/>
      <c r="D278" s="36"/>
      <c r="E278" s="36"/>
      <c r="F278" s="38"/>
      <c r="G278" s="36"/>
      <c r="I278" s="29" t="s">
        <v>806</v>
      </c>
    </row>
    <row r="279" spans="1:9" x14ac:dyDescent="0.25">
      <c r="A279" s="28">
        <v>43868</v>
      </c>
      <c r="B279" s="36"/>
      <c r="D279" s="36"/>
      <c r="E279" s="36"/>
      <c r="F279" s="38"/>
      <c r="G279" s="36"/>
      <c r="I279" s="29" t="s">
        <v>806</v>
      </c>
    </row>
    <row r="280" spans="1:9" x14ac:dyDescent="0.25">
      <c r="A280" s="28">
        <v>43869</v>
      </c>
      <c r="B280" s="36"/>
      <c r="D280" s="36"/>
      <c r="E280" s="36"/>
      <c r="F280" s="38"/>
      <c r="G280" s="36"/>
      <c r="I280" s="29" t="s">
        <v>806</v>
      </c>
    </row>
    <row r="281" spans="1:9" x14ac:dyDescent="0.25">
      <c r="A281" s="28">
        <v>43870</v>
      </c>
      <c r="B281" s="36">
        <v>1885</v>
      </c>
      <c r="C281" s="24" t="s">
        <v>13</v>
      </c>
      <c r="D281" s="36">
        <f ca="1">$G$3-$B281</f>
        <v>135</v>
      </c>
      <c r="E281" s="36">
        <v>1930</v>
      </c>
      <c r="F281" s="24" t="s">
        <v>79</v>
      </c>
      <c r="G281" s="36">
        <f ca="1">$G$3-$E281</f>
        <v>90</v>
      </c>
      <c r="I281" s="29" t="s">
        <v>806</v>
      </c>
    </row>
    <row r="282" spans="1:9" x14ac:dyDescent="0.25">
      <c r="A282" s="28">
        <v>43871</v>
      </c>
      <c r="B282" s="36"/>
      <c r="D282" s="36"/>
      <c r="E282" s="36"/>
      <c r="G282" s="36"/>
      <c r="I282" s="29" t="s">
        <v>806</v>
      </c>
    </row>
    <row r="283" spans="1:9" x14ac:dyDescent="0.25">
      <c r="A283" s="28">
        <v>43872</v>
      </c>
      <c r="B283" s="36"/>
      <c r="D283" s="36"/>
      <c r="E283" s="36"/>
      <c r="G283" s="36"/>
      <c r="I283" s="29" t="s">
        <v>806</v>
      </c>
    </row>
    <row r="284" spans="1:9" x14ac:dyDescent="0.25">
      <c r="A284" s="28">
        <v>43873</v>
      </c>
      <c r="B284" s="36"/>
      <c r="D284" s="36"/>
      <c r="E284" s="36"/>
      <c r="G284" s="36"/>
      <c r="I284" s="29" t="s">
        <v>806</v>
      </c>
    </row>
    <row r="285" spans="1:9" x14ac:dyDescent="0.25">
      <c r="A285" s="28">
        <v>43874</v>
      </c>
      <c r="B285" s="36"/>
      <c r="D285" s="36"/>
      <c r="E285" s="36"/>
      <c r="G285" s="36"/>
      <c r="I285" s="29" t="s">
        <v>806</v>
      </c>
    </row>
    <row r="286" spans="1:9" x14ac:dyDescent="0.25">
      <c r="A286" s="28">
        <v>43875</v>
      </c>
      <c r="B286" s="36"/>
      <c r="D286" s="36"/>
      <c r="E286" s="36"/>
      <c r="G286" s="36"/>
      <c r="I286" s="29" t="s">
        <v>806</v>
      </c>
    </row>
    <row r="287" spans="1:9" x14ac:dyDescent="0.25">
      <c r="A287" s="28">
        <v>43876</v>
      </c>
      <c r="B287" s="36">
        <v>1571</v>
      </c>
      <c r="C287" s="24" t="s">
        <v>574</v>
      </c>
      <c r="D287" s="36">
        <f ca="1">$G$3-$B287</f>
        <v>449</v>
      </c>
      <c r="E287" s="36"/>
      <c r="F287" s="38"/>
      <c r="G287" s="36"/>
      <c r="I287" s="29" t="s">
        <v>806</v>
      </c>
    </row>
    <row r="288" spans="1:9" x14ac:dyDescent="0.25">
      <c r="A288" s="28">
        <v>43877</v>
      </c>
      <c r="B288" s="36"/>
      <c r="D288" s="36"/>
      <c r="E288" s="36"/>
      <c r="F288" s="38"/>
      <c r="G288" s="36"/>
      <c r="I288" s="29" t="s">
        <v>806</v>
      </c>
    </row>
    <row r="289" spans="1:9" x14ac:dyDescent="0.25">
      <c r="A289" s="28">
        <v>43878</v>
      </c>
      <c r="B289" s="36">
        <v>1653</v>
      </c>
      <c r="C289" s="24" t="s">
        <v>567</v>
      </c>
      <c r="D289" s="36">
        <f ca="1">$G$3-$B289</f>
        <v>367</v>
      </c>
      <c r="E289" s="36"/>
      <c r="F289" s="38"/>
      <c r="G289" s="36"/>
      <c r="I289" s="29" t="s">
        <v>806</v>
      </c>
    </row>
    <row r="290" spans="1:9" x14ac:dyDescent="0.25">
      <c r="A290" s="28">
        <v>43879</v>
      </c>
      <c r="B290" s="36"/>
      <c r="D290" s="36"/>
      <c r="E290" s="36"/>
      <c r="F290" s="38"/>
      <c r="G290" s="36"/>
      <c r="I290" s="29" t="s">
        <v>806</v>
      </c>
    </row>
    <row r="291" spans="1:9" x14ac:dyDescent="0.25">
      <c r="A291" s="28">
        <v>43880</v>
      </c>
      <c r="B291" s="36">
        <v>1743</v>
      </c>
      <c r="C291" s="24" t="s">
        <v>650</v>
      </c>
      <c r="D291" s="36">
        <f t="shared" ref="D291:D297" ca="1" si="74">$G$3-$B291</f>
        <v>277</v>
      </c>
      <c r="E291" s="36">
        <v>1926</v>
      </c>
      <c r="F291" s="24" t="s">
        <v>68</v>
      </c>
      <c r="G291" s="36">
        <f ca="1">$G$3-$E291</f>
        <v>94</v>
      </c>
      <c r="I291" s="29" t="s">
        <v>806</v>
      </c>
    </row>
    <row r="292" spans="1:9" x14ac:dyDescent="0.25">
      <c r="A292" s="28">
        <v>43881</v>
      </c>
      <c r="B292" s="36">
        <v>1791</v>
      </c>
      <c r="C292" s="24" t="s">
        <v>595</v>
      </c>
      <c r="D292" s="36">
        <f t="shared" ca="1" si="74"/>
        <v>229</v>
      </c>
      <c r="E292" s="36"/>
      <c r="F292" s="38"/>
      <c r="G292" s="36"/>
      <c r="I292" s="29" t="s">
        <v>806</v>
      </c>
    </row>
    <row r="293" spans="1:9" x14ac:dyDescent="0.25">
      <c r="A293" s="28">
        <v>43882</v>
      </c>
      <c r="B293" s="36">
        <v>1844</v>
      </c>
      <c r="C293" s="24" t="s">
        <v>625</v>
      </c>
      <c r="D293" s="36">
        <f t="shared" ca="1" si="74"/>
        <v>176</v>
      </c>
      <c r="E293" s="36"/>
      <c r="F293" s="38"/>
      <c r="G293" s="36"/>
      <c r="I293" s="29" t="s">
        <v>806</v>
      </c>
    </row>
    <row r="294" spans="1:9" x14ac:dyDescent="0.25">
      <c r="A294" s="28">
        <v>43883</v>
      </c>
      <c r="B294" s="36">
        <v>1810</v>
      </c>
      <c r="C294" s="24" t="s">
        <v>658</v>
      </c>
      <c r="D294" s="36">
        <f t="shared" ca="1" si="74"/>
        <v>210</v>
      </c>
      <c r="E294" s="36"/>
      <c r="F294" s="38"/>
      <c r="G294" s="36"/>
      <c r="I294" s="29" t="s">
        <v>806</v>
      </c>
    </row>
    <row r="295" spans="1:9" x14ac:dyDescent="0.25">
      <c r="A295" s="28">
        <v>43884</v>
      </c>
      <c r="B295" s="36">
        <v>1685</v>
      </c>
      <c r="C295" s="24" t="s">
        <v>23</v>
      </c>
      <c r="D295" s="36">
        <f t="shared" ca="1" si="74"/>
        <v>335</v>
      </c>
      <c r="E295" s="36"/>
      <c r="F295" s="38"/>
      <c r="G295" s="36"/>
      <c r="I295" s="29" t="s">
        <v>806</v>
      </c>
    </row>
    <row r="296" spans="1:9" x14ac:dyDescent="0.25">
      <c r="A296" s="28">
        <v>43885</v>
      </c>
      <c r="B296" s="36">
        <v>1842</v>
      </c>
      <c r="C296" s="24" t="s">
        <v>621</v>
      </c>
      <c r="D296" s="36">
        <f t="shared" ca="1" si="74"/>
        <v>178</v>
      </c>
      <c r="E296" s="36"/>
      <c r="F296" s="38"/>
      <c r="G296" s="36"/>
      <c r="I296" s="29" t="s">
        <v>806</v>
      </c>
    </row>
    <row r="297" spans="1:9" x14ac:dyDescent="0.25">
      <c r="A297" s="28">
        <v>43886</v>
      </c>
      <c r="B297" s="36">
        <v>1944</v>
      </c>
      <c r="C297" s="24" t="s">
        <v>98</v>
      </c>
      <c r="D297" s="36">
        <f t="shared" ca="1" si="74"/>
        <v>76</v>
      </c>
      <c r="E297" s="36"/>
      <c r="F297" s="38"/>
      <c r="G297" s="36"/>
      <c r="I297" s="29" t="s">
        <v>806</v>
      </c>
    </row>
    <row r="298" spans="1:9" x14ac:dyDescent="0.25">
      <c r="A298" s="28">
        <v>43887</v>
      </c>
      <c r="B298" s="36"/>
      <c r="D298" s="36"/>
      <c r="E298" s="36"/>
      <c r="F298" s="38"/>
      <c r="G298" s="36"/>
      <c r="I298" s="29" t="s">
        <v>806</v>
      </c>
    </row>
    <row r="299" spans="1:9" x14ac:dyDescent="0.25">
      <c r="A299" s="28">
        <v>43888</v>
      </c>
      <c r="B299" s="36">
        <v>1921</v>
      </c>
      <c r="C299" s="24" t="s">
        <v>69</v>
      </c>
      <c r="D299" s="36">
        <f ca="1">$G$3-$B299</f>
        <v>99</v>
      </c>
      <c r="E299" s="36"/>
      <c r="F299" s="38"/>
      <c r="G299" s="36"/>
      <c r="I299" s="29" t="s">
        <v>806</v>
      </c>
    </row>
    <row r="300" spans="1:9" x14ac:dyDescent="0.25">
      <c r="A300" s="28">
        <v>43889</v>
      </c>
      <c r="B300" s="36"/>
      <c r="D300" s="36"/>
      <c r="E300" s="36"/>
      <c r="F300" s="38"/>
      <c r="G300" s="36"/>
      <c r="I300" s="29" t="s">
        <v>806</v>
      </c>
    </row>
    <row r="301" spans="1:9" x14ac:dyDescent="0.25">
      <c r="A301" s="28">
        <v>43890</v>
      </c>
      <c r="B301" s="36">
        <v>1792</v>
      </c>
      <c r="C301" s="24" t="s">
        <v>729</v>
      </c>
      <c r="D301" s="36">
        <f ca="1">$G$3-$B301</f>
        <v>228</v>
      </c>
      <c r="E301" s="36"/>
      <c r="F301" s="38"/>
      <c r="G301" s="36"/>
      <c r="I301" s="29" t="s">
        <v>806</v>
      </c>
    </row>
    <row r="302" spans="1:9" x14ac:dyDescent="0.25">
      <c r="A302" s="28">
        <v>43891</v>
      </c>
      <c r="B302" s="36"/>
      <c r="D302" s="36"/>
      <c r="E302" s="36"/>
      <c r="F302" s="38"/>
      <c r="G302" s="36"/>
      <c r="I302" s="29" t="s">
        <v>806</v>
      </c>
    </row>
    <row r="303" spans="1:9" x14ac:dyDescent="0.25">
      <c r="A303" s="28">
        <v>43892</v>
      </c>
      <c r="B303" s="36">
        <v>1824</v>
      </c>
      <c r="C303" s="24" t="s">
        <v>737</v>
      </c>
      <c r="D303" s="36">
        <f ca="1">$G$3-$B303</f>
        <v>196</v>
      </c>
      <c r="E303" s="36">
        <v>1900</v>
      </c>
      <c r="F303" s="24" t="s">
        <v>758</v>
      </c>
      <c r="G303" s="36">
        <f ca="1">$G$3-$E303</f>
        <v>120</v>
      </c>
      <c r="I303" s="29" t="s">
        <v>806</v>
      </c>
    </row>
    <row r="304" spans="1:9" x14ac:dyDescent="0.25">
      <c r="A304" s="28">
        <v>43893</v>
      </c>
      <c r="B304" s="36"/>
      <c r="D304" s="36"/>
      <c r="E304" s="36"/>
      <c r="F304" s="38"/>
      <c r="G304" s="36"/>
      <c r="I304" s="29" t="s">
        <v>806</v>
      </c>
    </row>
    <row r="305" spans="1:9" x14ac:dyDescent="0.25">
      <c r="A305" s="28">
        <v>43894</v>
      </c>
      <c r="B305" s="36">
        <v>1678</v>
      </c>
      <c r="C305" s="24" t="s">
        <v>60</v>
      </c>
      <c r="D305" s="36">
        <f ca="1">$G$3-$B305</f>
        <v>342</v>
      </c>
      <c r="E305" s="36">
        <v>1943</v>
      </c>
      <c r="F305" s="24" t="s">
        <v>84</v>
      </c>
      <c r="G305" s="36">
        <f ca="1">$G$3-$E305</f>
        <v>77</v>
      </c>
      <c r="I305" s="29" t="s">
        <v>806</v>
      </c>
    </row>
    <row r="306" spans="1:9" x14ac:dyDescent="0.25">
      <c r="A306" s="28">
        <v>43895</v>
      </c>
      <c r="B306" s="36"/>
      <c r="D306" s="36"/>
      <c r="E306" s="36"/>
      <c r="G306" s="36"/>
      <c r="I306" s="29" t="s">
        <v>806</v>
      </c>
    </row>
    <row r="307" spans="1:9" x14ac:dyDescent="0.25">
      <c r="A307" s="28">
        <v>43896</v>
      </c>
      <c r="E307" s="36"/>
      <c r="F307" s="38"/>
      <c r="G307" s="36"/>
      <c r="I307" s="29" t="s">
        <v>806</v>
      </c>
    </row>
    <row r="308" spans="1:9" x14ac:dyDescent="0.25">
      <c r="A308" s="28">
        <v>43897</v>
      </c>
      <c r="B308" s="36">
        <v>1875</v>
      </c>
      <c r="C308" s="24" t="s">
        <v>42</v>
      </c>
      <c r="D308" s="36">
        <f ca="1">$G$3-$B308</f>
        <v>145</v>
      </c>
      <c r="E308" s="36"/>
      <c r="F308" s="38"/>
      <c r="G308" s="36"/>
      <c r="I308" s="29" t="s">
        <v>806</v>
      </c>
    </row>
    <row r="309" spans="1:9" x14ac:dyDescent="0.25">
      <c r="A309" s="28">
        <v>43898</v>
      </c>
      <c r="B309" s="36">
        <v>1714</v>
      </c>
      <c r="C309" s="24" t="s">
        <v>639</v>
      </c>
      <c r="D309" s="36">
        <f ca="1">$G$3-$B309</f>
        <v>306</v>
      </c>
      <c r="E309" s="36"/>
      <c r="F309" s="38"/>
      <c r="G309" s="36"/>
      <c r="I309" s="29" t="s">
        <v>806</v>
      </c>
    </row>
    <row r="310" spans="1:9" x14ac:dyDescent="0.25">
      <c r="A310" s="28">
        <v>43899</v>
      </c>
      <c r="B310" s="36"/>
      <c r="D310" s="36"/>
      <c r="E310" s="36"/>
      <c r="F310" s="38"/>
      <c r="G310" s="36"/>
      <c r="I310" s="29" t="s">
        <v>806</v>
      </c>
    </row>
    <row r="311" spans="1:9" x14ac:dyDescent="0.25">
      <c r="A311" s="28">
        <v>43900</v>
      </c>
      <c r="B311" s="36">
        <v>1892</v>
      </c>
      <c r="C311" s="24" t="s">
        <v>687</v>
      </c>
      <c r="D311" s="36">
        <f ca="1">$G$3-$B311</f>
        <v>128</v>
      </c>
      <c r="E311" s="36"/>
      <c r="F311" s="38"/>
      <c r="G311" s="36"/>
      <c r="I311" s="29" t="s">
        <v>806</v>
      </c>
    </row>
    <row r="312" spans="1:9" x14ac:dyDescent="0.25">
      <c r="A312" s="28">
        <v>43901</v>
      </c>
      <c r="B312" s="36"/>
      <c r="D312" s="36"/>
      <c r="E312" s="36"/>
      <c r="F312" s="38"/>
      <c r="G312" s="36"/>
      <c r="I312" s="29" t="s">
        <v>806</v>
      </c>
    </row>
    <row r="313" spans="1:9" x14ac:dyDescent="0.25">
      <c r="A313" s="28">
        <v>43902</v>
      </c>
      <c r="B313" s="36"/>
      <c r="D313" s="36"/>
      <c r="E313" s="36"/>
      <c r="F313" s="38"/>
      <c r="G313" s="36"/>
      <c r="I313" s="29" t="s">
        <v>806</v>
      </c>
    </row>
    <row r="314" spans="1:9" x14ac:dyDescent="0.25">
      <c r="A314" s="28">
        <v>43903</v>
      </c>
      <c r="B314" s="36">
        <v>1860</v>
      </c>
      <c r="C314" s="24" t="s">
        <v>630</v>
      </c>
      <c r="D314" s="36">
        <f ca="1">$G$3-$B314</f>
        <v>160</v>
      </c>
      <c r="E314" s="36"/>
      <c r="F314" s="38"/>
      <c r="G314" s="36"/>
      <c r="I314" s="29" t="s">
        <v>806</v>
      </c>
    </row>
    <row r="315" spans="1:9" x14ac:dyDescent="0.25">
      <c r="A315" s="28">
        <v>43904</v>
      </c>
      <c r="B315" s="36">
        <v>1681</v>
      </c>
      <c r="C315" s="24" t="s">
        <v>58</v>
      </c>
      <c r="D315" s="36">
        <f ca="1">$G$3-$B315</f>
        <v>339</v>
      </c>
      <c r="E315" s="36">
        <v>1804</v>
      </c>
      <c r="F315" s="24" t="s">
        <v>607</v>
      </c>
      <c r="G315" s="36">
        <f ca="1">$G$3-$E315</f>
        <v>216</v>
      </c>
      <c r="I315" s="29" t="s">
        <v>806</v>
      </c>
    </row>
    <row r="316" spans="1:9" x14ac:dyDescent="0.25">
      <c r="A316" s="28">
        <v>43905</v>
      </c>
      <c r="B316" s="36"/>
      <c r="D316" s="36"/>
      <c r="E316" s="36"/>
      <c r="G316" s="36"/>
      <c r="I316" s="29" t="s">
        <v>806</v>
      </c>
    </row>
    <row r="317" spans="1:9" x14ac:dyDescent="0.25">
      <c r="A317" s="28">
        <v>43906</v>
      </c>
      <c r="B317" s="36"/>
      <c r="D317" s="36"/>
      <c r="E317" s="36"/>
      <c r="G317" s="36"/>
      <c r="I317" s="29" t="s">
        <v>806</v>
      </c>
    </row>
    <row r="318" spans="1:9" x14ac:dyDescent="0.25">
      <c r="A318" s="28">
        <v>43907</v>
      </c>
      <c r="B318" s="36"/>
      <c r="D318" s="36"/>
      <c r="E318" s="36"/>
      <c r="G318" s="36"/>
      <c r="I318" s="29" t="s">
        <v>806</v>
      </c>
    </row>
    <row r="319" spans="1:9" x14ac:dyDescent="0.25">
      <c r="A319" s="28">
        <v>43908</v>
      </c>
      <c r="B319" s="36">
        <v>1844</v>
      </c>
      <c r="C319" s="24" t="s">
        <v>728</v>
      </c>
      <c r="D319" s="36">
        <f ca="1">$G$3-$B319</f>
        <v>176</v>
      </c>
      <c r="E319" s="36"/>
      <c r="F319" s="38"/>
      <c r="G319" s="36"/>
      <c r="I319" s="29" t="s">
        <v>806</v>
      </c>
    </row>
    <row r="320" spans="1:9" x14ac:dyDescent="0.25">
      <c r="A320" s="28">
        <v>43909</v>
      </c>
      <c r="B320" s="36">
        <v>1873</v>
      </c>
      <c r="C320" s="24" t="s">
        <v>43</v>
      </c>
      <c r="D320" s="36">
        <f ca="1">$G$3-$B320</f>
        <v>147</v>
      </c>
      <c r="E320" s="36"/>
      <c r="F320" s="38"/>
      <c r="G320" s="36"/>
      <c r="I320" s="29" t="s">
        <v>806</v>
      </c>
    </row>
    <row r="321" spans="1:9" x14ac:dyDescent="0.25">
      <c r="A321" s="28">
        <v>43910</v>
      </c>
      <c r="B321" s="36">
        <v>1918</v>
      </c>
      <c r="C321" s="24" t="s">
        <v>64</v>
      </c>
      <c r="D321" s="36">
        <f ca="1">$G$3-$B321</f>
        <v>102</v>
      </c>
      <c r="E321" s="36"/>
      <c r="F321" s="38"/>
      <c r="G321" s="36"/>
      <c r="I321" s="29" t="s">
        <v>806</v>
      </c>
    </row>
    <row r="322" spans="1:9" x14ac:dyDescent="0.25">
      <c r="A322" s="28">
        <v>43911</v>
      </c>
      <c r="B322" s="36">
        <v>1685</v>
      </c>
      <c r="C322" s="24" t="s">
        <v>0</v>
      </c>
      <c r="D322" s="36">
        <f ca="1">$G$3-$B322</f>
        <v>335</v>
      </c>
      <c r="E322" s="36">
        <v>1839</v>
      </c>
      <c r="F322" s="24" t="s">
        <v>711</v>
      </c>
      <c r="G322" s="36">
        <f ca="1">$G$3-$E322</f>
        <v>181</v>
      </c>
      <c r="I322" s="29" t="s">
        <v>806</v>
      </c>
    </row>
    <row r="323" spans="1:9" x14ac:dyDescent="0.25">
      <c r="A323" s="28">
        <v>43912</v>
      </c>
      <c r="E323" s="36"/>
      <c r="F323" s="38"/>
      <c r="G323" s="36"/>
      <c r="I323" s="29" t="s">
        <v>806</v>
      </c>
    </row>
    <row r="324" spans="1:9" x14ac:dyDescent="0.25">
      <c r="A324" s="28">
        <v>43913</v>
      </c>
      <c r="B324" s="36">
        <v>1943</v>
      </c>
      <c r="C324" s="24" t="s">
        <v>94</v>
      </c>
      <c r="D324" s="36">
        <f ca="1">$G$3-$B324</f>
        <v>77</v>
      </c>
      <c r="E324" s="36"/>
      <c r="F324" s="38"/>
      <c r="G324" s="36"/>
      <c r="I324" s="29" t="s">
        <v>806</v>
      </c>
    </row>
    <row r="325" spans="1:9" x14ac:dyDescent="0.25">
      <c r="A325" s="28">
        <v>43914</v>
      </c>
      <c r="B325" s="36">
        <v>1927</v>
      </c>
      <c r="C325" s="24" t="s">
        <v>72</v>
      </c>
      <c r="D325" s="36">
        <f ca="1">$G$3-$B325</f>
        <v>93</v>
      </c>
      <c r="E325" s="36"/>
      <c r="F325" s="38"/>
      <c r="G325" s="36"/>
      <c r="I325" s="29" t="s">
        <v>806</v>
      </c>
    </row>
    <row r="326" spans="1:9" x14ac:dyDescent="0.25">
      <c r="A326" s="28">
        <v>43915</v>
      </c>
      <c r="B326" s="36">
        <v>1881</v>
      </c>
      <c r="C326" s="24" t="s">
        <v>11</v>
      </c>
      <c r="D326" s="36">
        <f ca="1">$G$3-$B326</f>
        <v>139</v>
      </c>
      <c r="E326" s="36"/>
      <c r="F326" s="38"/>
      <c r="G326" s="36"/>
      <c r="I326" s="29" t="s">
        <v>806</v>
      </c>
    </row>
    <row r="327" spans="1:9" x14ac:dyDescent="0.25">
      <c r="A327" s="28">
        <v>43916</v>
      </c>
      <c r="B327" s="36">
        <v>1925</v>
      </c>
      <c r="C327" s="24" t="s">
        <v>16</v>
      </c>
      <c r="D327" s="36">
        <f ca="1">$G$3-$B327</f>
        <v>95</v>
      </c>
      <c r="E327" s="36"/>
      <c r="F327" s="38"/>
      <c r="G327" s="36"/>
      <c r="I327" s="29" t="s">
        <v>806</v>
      </c>
    </row>
    <row r="328" spans="1:9" x14ac:dyDescent="0.25">
      <c r="A328" s="28">
        <v>43917</v>
      </c>
      <c r="B328" s="36"/>
      <c r="D328" s="36"/>
      <c r="E328" s="36"/>
      <c r="F328" s="38"/>
      <c r="G328" s="36"/>
      <c r="I328" s="29" t="s">
        <v>806</v>
      </c>
    </row>
    <row r="329" spans="1:9" x14ac:dyDescent="0.25">
      <c r="A329" s="28">
        <v>43918</v>
      </c>
      <c r="B329" s="36"/>
      <c r="D329" s="36"/>
      <c r="E329" s="36"/>
      <c r="F329" s="38"/>
      <c r="G329" s="36"/>
      <c r="I329" s="29" t="s">
        <v>806</v>
      </c>
    </row>
    <row r="330" spans="1:9" x14ac:dyDescent="0.25">
      <c r="A330" s="28">
        <v>43919</v>
      </c>
      <c r="B330" s="36"/>
      <c r="D330" s="36"/>
      <c r="E330" s="36"/>
      <c r="F330" s="38"/>
      <c r="G330" s="36"/>
      <c r="I330" s="29" t="s">
        <v>806</v>
      </c>
    </row>
    <row r="331" spans="1:9" x14ac:dyDescent="0.25">
      <c r="A331" s="28">
        <v>43920</v>
      </c>
      <c r="B331" s="36">
        <v>1931</v>
      </c>
      <c r="C331" s="24" t="s">
        <v>85</v>
      </c>
      <c r="D331" s="36">
        <f ca="1">$G$3-$B331</f>
        <v>89</v>
      </c>
      <c r="E331" s="36"/>
      <c r="F331" s="38"/>
      <c r="G331" s="36"/>
      <c r="I331" s="29" t="s">
        <v>806</v>
      </c>
    </row>
    <row r="332" spans="1:9" x14ac:dyDescent="0.25">
      <c r="A332" s="28">
        <v>43921</v>
      </c>
      <c r="B332" s="36">
        <v>1732</v>
      </c>
      <c r="C332" s="24" t="s">
        <v>25</v>
      </c>
      <c r="D332" s="36">
        <f ca="1">$G$3-$B332</f>
        <v>288</v>
      </c>
      <c r="E332" s="36"/>
      <c r="F332" s="38"/>
      <c r="G332" s="36"/>
      <c r="I332" s="29" t="s">
        <v>806</v>
      </c>
    </row>
    <row r="333" spans="1:9" x14ac:dyDescent="0.25">
      <c r="A333" s="28">
        <v>43922</v>
      </c>
      <c r="B333" s="36">
        <v>1866</v>
      </c>
      <c r="C333" s="24" t="s">
        <v>632</v>
      </c>
      <c r="D333" s="36">
        <f ca="1">$G$3-$B333</f>
        <v>154</v>
      </c>
      <c r="E333" s="36">
        <v>1873</v>
      </c>
      <c r="F333" s="24" t="s">
        <v>636</v>
      </c>
      <c r="G333" s="36">
        <f ca="1">$G$3-$E333</f>
        <v>147</v>
      </c>
      <c r="I333" s="29" t="s">
        <v>806</v>
      </c>
    </row>
    <row r="334" spans="1:9" x14ac:dyDescent="0.25">
      <c r="A334" s="28">
        <v>43923</v>
      </c>
      <c r="B334" s="36"/>
      <c r="D334" s="36"/>
      <c r="E334" s="36"/>
      <c r="G334" s="36"/>
      <c r="I334" s="29" t="s">
        <v>806</v>
      </c>
    </row>
    <row r="335" spans="1:9" x14ac:dyDescent="0.25">
      <c r="A335" s="28">
        <v>43924</v>
      </c>
      <c r="B335" s="36"/>
      <c r="D335" s="36"/>
      <c r="E335" s="36"/>
      <c r="G335" s="36"/>
      <c r="I335" s="29" t="s">
        <v>806</v>
      </c>
    </row>
    <row r="336" spans="1:9" x14ac:dyDescent="0.25">
      <c r="A336" s="28">
        <v>43925</v>
      </c>
      <c r="B336" s="36"/>
      <c r="D336" s="36"/>
      <c r="E336" s="36"/>
      <c r="G336" s="36"/>
      <c r="I336" s="29" t="s">
        <v>806</v>
      </c>
    </row>
    <row r="337" spans="1:9" x14ac:dyDescent="0.25">
      <c r="A337" s="28">
        <v>43926</v>
      </c>
      <c r="B337" s="36">
        <v>1784</v>
      </c>
      <c r="C337" s="24" t="s">
        <v>638</v>
      </c>
      <c r="D337" s="36">
        <f ca="1">$G$3-$B337</f>
        <v>236</v>
      </c>
      <c r="E337" s="36"/>
      <c r="F337" s="38"/>
      <c r="G337" s="36"/>
      <c r="I337" s="29" t="s">
        <v>806</v>
      </c>
    </row>
    <row r="338" spans="1:9" x14ac:dyDescent="0.25">
      <c r="A338" s="28">
        <v>43927</v>
      </c>
      <c r="B338" s="36">
        <v>1660</v>
      </c>
      <c r="C338" s="24" t="s">
        <v>695</v>
      </c>
      <c r="D338" s="36">
        <f ca="1">$G$3-$B338</f>
        <v>360</v>
      </c>
      <c r="E338" s="36"/>
      <c r="F338" s="38"/>
      <c r="G338" s="36"/>
      <c r="I338" s="29" t="s">
        <v>806</v>
      </c>
    </row>
    <row r="339" spans="1:9" x14ac:dyDescent="0.25">
      <c r="A339" s="28">
        <v>43928</v>
      </c>
      <c r="B339" s="36"/>
      <c r="D339" s="36"/>
      <c r="E339" s="36"/>
      <c r="F339" s="38"/>
      <c r="G339" s="36"/>
      <c r="I339" s="29" t="s">
        <v>806</v>
      </c>
    </row>
    <row r="340" spans="1:9" x14ac:dyDescent="0.25">
      <c r="A340" s="28">
        <v>43929</v>
      </c>
      <c r="B340" s="36">
        <v>1692</v>
      </c>
      <c r="C340" s="24" t="s">
        <v>578</v>
      </c>
      <c r="D340" s="36">
        <f ca="1">$G$3-$B340</f>
        <v>328</v>
      </c>
      <c r="E340" s="36"/>
      <c r="F340" s="38"/>
      <c r="G340" s="36"/>
      <c r="I340" s="29" t="s">
        <v>806</v>
      </c>
    </row>
    <row r="341" spans="1:9" x14ac:dyDescent="0.25">
      <c r="A341" s="28">
        <v>43930</v>
      </c>
      <c r="B341" s="36"/>
      <c r="D341" s="36"/>
      <c r="E341" s="36"/>
      <c r="F341" s="38"/>
      <c r="G341" s="36"/>
      <c r="I341" s="29" t="s">
        <v>806</v>
      </c>
    </row>
    <row r="342" spans="1:9" x14ac:dyDescent="0.25">
      <c r="A342" s="28">
        <v>43931</v>
      </c>
      <c r="B342" s="36">
        <v>1934</v>
      </c>
      <c r="C342" s="24" t="s">
        <v>74</v>
      </c>
      <c r="D342" s="36">
        <f ca="1">$G$3-$B342</f>
        <v>86</v>
      </c>
      <c r="E342" s="36"/>
      <c r="F342" s="38"/>
      <c r="G342" s="36"/>
      <c r="I342" s="29" t="s">
        <v>806</v>
      </c>
    </row>
    <row r="343" spans="1:9" x14ac:dyDescent="0.25">
      <c r="A343" s="28">
        <v>43932</v>
      </c>
      <c r="B343" s="36"/>
      <c r="D343" s="36"/>
      <c r="E343" s="36"/>
      <c r="F343" s="38"/>
      <c r="G343" s="36"/>
      <c r="I343" s="29" t="s">
        <v>806</v>
      </c>
    </row>
    <row r="344" spans="1:9" x14ac:dyDescent="0.25">
      <c r="A344" s="28">
        <v>43933</v>
      </c>
      <c r="B344" s="36"/>
      <c r="D344" s="36"/>
      <c r="E344" s="36"/>
      <c r="F344" s="38"/>
      <c r="G344" s="36"/>
      <c r="I344" s="29" t="s">
        <v>806</v>
      </c>
    </row>
    <row r="345" spans="1:9" x14ac:dyDescent="0.25">
      <c r="A345" s="28">
        <v>43934</v>
      </c>
      <c r="B345" s="36"/>
      <c r="D345" s="36"/>
      <c r="E345" s="36"/>
      <c r="F345" s="38"/>
      <c r="G345" s="36"/>
      <c r="I345" s="29" t="s">
        <v>806</v>
      </c>
    </row>
    <row r="346" spans="1:9" x14ac:dyDescent="0.25">
      <c r="A346" s="28">
        <v>43935</v>
      </c>
      <c r="B346" s="36"/>
      <c r="D346" s="36"/>
      <c r="E346" s="36"/>
      <c r="F346" s="38"/>
      <c r="G346" s="36"/>
      <c r="I346" s="29" t="s">
        <v>806</v>
      </c>
    </row>
    <row r="347" spans="1:9" x14ac:dyDescent="0.25">
      <c r="A347" s="28">
        <v>43936</v>
      </c>
      <c r="B347" s="36"/>
      <c r="D347" s="36"/>
      <c r="E347" s="36"/>
      <c r="F347" s="38"/>
      <c r="G347" s="36"/>
      <c r="I347" s="29" t="s">
        <v>806</v>
      </c>
    </row>
    <row r="348" spans="1:9" x14ac:dyDescent="0.25">
      <c r="A348" s="28">
        <v>43937</v>
      </c>
      <c r="B348" s="36">
        <v>1885</v>
      </c>
      <c r="C348" s="24" t="s">
        <v>747</v>
      </c>
      <c r="D348" s="36">
        <f ca="1">$G$3-$B348</f>
        <v>135</v>
      </c>
      <c r="E348" s="36"/>
      <c r="F348" s="38"/>
      <c r="G348" s="36"/>
      <c r="I348" s="29" t="s">
        <v>806</v>
      </c>
    </row>
    <row r="349" spans="1:9" x14ac:dyDescent="0.25">
      <c r="A349" s="28">
        <v>43938</v>
      </c>
      <c r="B349" s="36"/>
      <c r="D349" s="36"/>
      <c r="E349" s="36"/>
      <c r="F349" s="38"/>
      <c r="G349" s="36"/>
      <c r="I349" s="29" t="s">
        <v>806</v>
      </c>
    </row>
    <row r="350" spans="1:9" x14ac:dyDescent="0.25">
      <c r="A350" s="28">
        <v>43939</v>
      </c>
      <c r="B350" s="36">
        <v>1605</v>
      </c>
      <c r="C350" s="24" t="s">
        <v>586</v>
      </c>
      <c r="D350" s="36">
        <f ca="1">$G$3-$B350</f>
        <v>415</v>
      </c>
      <c r="E350" s="36"/>
      <c r="F350" s="38"/>
      <c r="G350" s="36"/>
      <c r="I350" s="29" t="s">
        <v>806</v>
      </c>
    </row>
    <row r="351" spans="1:9" x14ac:dyDescent="0.25">
      <c r="A351" s="28">
        <v>43940</v>
      </c>
      <c r="B351" s="36"/>
      <c r="D351" s="36"/>
      <c r="E351" s="36"/>
      <c r="F351" s="38"/>
      <c r="G351" s="36"/>
      <c r="I351" s="29" t="s">
        <v>806</v>
      </c>
    </row>
    <row r="352" spans="1:9" x14ac:dyDescent="0.25">
      <c r="A352" s="28">
        <v>43941</v>
      </c>
      <c r="B352" s="36"/>
      <c r="D352" s="36"/>
      <c r="E352" s="36"/>
      <c r="F352" s="38"/>
      <c r="G352" s="36"/>
      <c r="I352" s="29" t="s">
        <v>806</v>
      </c>
    </row>
    <row r="353" spans="1:9" x14ac:dyDescent="0.25">
      <c r="A353" s="28">
        <v>43942</v>
      </c>
      <c r="B353" s="36">
        <v>1814</v>
      </c>
      <c r="C353" s="24" t="s">
        <v>101</v>
      </c>
      <c r="D353" s="36">
        <f ca="1">$G$3-$B353</f>
        <v>206</v>
      </c>
      <c r="E353" s="36"/>
      <c r="F353" s="38"/>
      <c r="G353" s="36"/>
      <c r="I353" s="29" t="s">
        <v>806</v>
      </c>
    </row>
    <row r="354" spans="1:9" x14ac:dyDescent="0.25">
      <c r="A354" s="28">
        <v>43943</v>
      </c>
      <c r="B354" s="36">
        <v>1658</v>
      </c>
      <c r="C354" s="24" t="s">
        <v>582</v>
      </c>
      <c r="D354" s="36">
        <f ca="1">$G$3-$B354</f>
        <v>362</v>
      </c>
      <c r="E354" s="36"/>
      <c r="F354" s="38"/>
      <c r="G354" s="36"/>
      <c r="I354" s="29" t="s">
        <v>806</v>
      </c>
    </row>
    <row r="355" spans="1:9" x14ac:dyDescent="0.25">
      <c r="A355" s="28">
        <v>43944</v>
      </c>
      <c r="B355" s="36">
        <v>1857</v>
      </c>
      <c r="C355" s="24" t="s">
        <v>702</v>
      </c>
      <c r="D355" s="36">
        <f ca="1">$G$3-$B355</f>
        <v>163</v>
      </c>
      <c r="E355" s="36">
        <v>1891</v>
      </c>
      <c r="F355" s="24" t="s">
        <v>723</v>
      </c>
      <c r="G355" s="36">
        <f ca="1">$G$3-$E355</f>
        <v>129</v>
      </c>
      <c r="I355" s="29" t="s">
        <v>806</v>
      </c>
    </row>
    <row r="356" spans="1:9" x14ac:dyDescent="0.25">
      <c r="A356" s="28">
        <v>43945</v>
      </c>
      <c r="B356" s="36">
        <v>1897</v>
      </c>
      <c r="C356" s="24" t="s">
        <v>67</v>
      </c>
      <c r="D356" s="36">
        <f ca="1">$G$3-$B356</f>
        <v>123</v>
      </c>
      <c r="E356" s="36"/>
      <c r="F356" s="38"/>
      <c r="G356" s="36"/>
      <c r="I356" s="29" t="s">
        <v>806</v>
      </c>
    </row>
    <row r="357" spans="1:9" x14ac:dyDescent="0.25">
      <c r="A357" s="28">
        <v>43946</v>
      </c>
      <c r="B357" s="36">
        <v>1906</v>
      </c>
      <c r="C357" s="24" t="s">
        <v>73</v>
      </c>
      <c r="D357" s="36">
        <f ca="1">$G$3-$B357</f>
        <v>114</v>
      </c>
      <c r="E357" s="36">
        <v>1924</v>
      </c>
      <c r="F357" s="24" t="s">
        <v>88</v>
      </c>
      <c r="G357" s="36">
        <f ca="1">$G$3-$E357</f>
        <v>96</v>
      </c>
      <c r="I357" s="29" t="s">
        <v>806</v>
      </c>
    </row>
    <row r="358" spans="1:9" x14ac:dyDescent="0.25">
      <c r="A358" s="28">
        <v>43947</v>
      </c>
      <c r="E358" s="36"/>
      <c r="F358" s="38"/>
      <c r="G358" s="36"/>
      <c r="I358" s="29" t="s">
        <v>806</v>
      </c>
    </row>
    <row r="359" spans="1:9" x14ac:dyDescent="0.25">
      <c r="A359" s="28">
        <v>43948</v>
      </c>
      <c r="E359" s="36"/>
      <c r="F359" s="38"/>
      <c r="G359" s="36"/>
      <c r="I359" s="29" t="s">
        <v>806</v>
      </c>
    </row>
    <row r="360" spans="1:9" x14ac:dyDescent="0.25">
      <c r="A360" s="28">
        <v>43949</v>
      </c>
      <c r="E360" s="36"/>
      <c r="F360" s="38"/>
      <c r="G360" s="36"/>
      <c r="I360" s="29" t="s">
        <v>806</v>
      </c>
    </row>
    <row r="361" spans="1:9" x14ac:dyDescent="0.25">
      <c r="A361" s="28">
        <v>43950</v>
      </c>
      <c r="E361" s="36"/>
      <c r="F361" s="38"/>
      <c r="G361" s="36"/>
      <c r="I361" s="29" t="s">
        <v>806</v>
      </c>
    </row>
    <row r="362" spans="1:9" x14ac:dyDescent="0.25">
      <c r="A362" s="28">
        <v>43951</v>
      </c>
      <c r="B362" s="36">
        <v>1870</v>
      </c>
      <c r="C362" s="24" t="s">
        <v>634</v>
      </c>
      <c r="D362" s="36">
        <f ca="1">$G$3-$B362</f>
        <v>150</v>
      </c>
      <c r="E362" s="36"/>
      <c r="F362" s="38"/>
      <c r="G362" s="36"/>
      <c r="I362" s="29" t="s">
        <v>806</v>
      </c>
    </row>
    <row r="363" spans="1:9" x14ac:dyDescent="0.25">
      <c r="A363" s="28">
        <v>43952</v>
      </c>
      <c r="B363" s="36"/>
      <c r="D363" s="36"/>
      <c r="E363" s="36"/>
      <c r="F363" s="38"/>
      <c r="G363" s="36"/>
      <c r="I363" s="29" t="s">
        <v>806</v>
      </c>
    </row>
    <row r="364" spans="1:9" x14ac:dyDescent="0.25">
      <c r="A364" s="28">
        <v>43953</v>
      </c>
      <c r="B364" s="36">
        <v>1660</v>
      </c>
      <c r="C364" s="24" t="s">
        <v>45</v>
      </c>
      <c r="D364" s="36">
        <f ca="1">$G$3-$B364</f>
        <v>360</v>
      </c>
      <c r="E364" s="36"/>
      <c r="F364" s="38"/>
      <c r="G364" s="36"/>
      <c r="I364" s="29" t="s">
        <v>806</v>
      </c>
    </row>
    <row r="365" spans="1:9" x14ac:dyDescent="0.25">
      <c r="A365" s="28">
        <v>43954</v>
      </c>
      <c r="B365" s="36"/>
      <c r="D365" s="36"/>
      <c r="E365" s="36"/>
      <c r="F365" s="38"/>
      <c r="G365" s="36"/>
      <c r="I365" s="29" t="s">
        <v>806</v>
      </c>
    </row>
    <row r="366" spans="1:9" x14ac:dyDescent="0.25">
      <c r="A366" s="28">
        <v>43955</v>
      </c>
      <c r="B366" s="36"/>
      <c r="D366" s="36"/>
      <c r="E366" s="36"/>
      <c r="F366" s="38"/>
      <c r="G366" s="36"/>
      <c r="I366" s="29" t="s">
        <v>806</v>
      </c>
    </row>
    <row r="367" spans="1:9" x14ac:dyDescent="0.25">
      <c r="A367" s="28">
        <v>43956</v>
      </c>
      <c r="B367" s="36"/>
      <c r="D367" s="36"/>
      <c r="E367" s="36"/>
      <c r="F367" s="38"/>
      <c r="G367" s="36"/>
      <c r="I367" s="29" t="s">
        <v>806</v>
      </c>
    </row>
    <row r="368" spans="1:9" x14ac:dyDescent="0.25">
      <c r="A368" s="28">
        <v>43957</v>
      </c>
      <c r="B368" s="36"/>
      <c r="D368" s="36"/>
      <c r="E368" s="36"/>
      <c r="F368" s="38"/>
      <c r="G368" s="36"/>
      <c r="I368" s="29" t="s">
        <v>806</v>
      </c>
    </row>
    <row r="369" spans="1:9" x14ac:dyDescent="0.25">
      <c r="A369" s="28">
        <v>43958</v>
      </c>
      <c r="B369" s="36">
        <v>1833</v>
      </c>
      <c r="C369" s="24" t="s">
        <v>17</v>
      </c>
      <c r="D369" s="36">
        <f ca="1">$G$3-$B369</f>
        <v>187</v>
      </c>
      <c r="E369" s="36">
        <v>1840</v>
      </c>
      <c r="F369" s="24" t="s">
        <v>20</v>
      </c>
      <c r="G369" s="36">
        <f ca="1">$G$3-$E369</f>
        <v>180</v>
      </c>
      <c r="I369" s="29" t="s">
        <v>806</v>
      </c>
    </row>
    <row r="370" spans="1:9" x14ac:dyDescent="0.25">
      <c r="A370" s="28">
        <v>43959</v>
      </c>
      <c r="B370" s="36">
        <v>1829</v>
      </c>
      <c r="C370" s="24" t="s">
        <v>616</v>
      </c>
      <c r="D370" s="36">
        <f ca="1">$G$3-$B370</f>
        <v>191</v>
      </c>
      <c r="E370" s="36"/>
      <c r="F370" s="38"/>
      <c r="G370" s="36"/>
      <c r="I370" s="29" t="s">
        <v>806</v>
      </c>
    </row>
    <row r="371" spans="1:9" x14ac:dyDescent="0.25">
      <c r="A371" s="28">
        <v>43960</v>
      </c>
      <c r="B371" s="36"/>
      <c r="D371" s="36"/>
      <c r="E371" s="36"/>
      <c r="F371" s="38"/>
      <c r="G371" s="36"/>
      <c r="I371" s="29" t="s">
        <v>806</v>
      </c>
    </row>
    <row r="372" spans="1:9" x14ac:dyDescent="0.25">
      <c r="A372" s="28">
        <v>43961</v>
      </c>
      <c r="B372" s="36"/>
      <c r="D372" s="36"/>
      <c r="E372" s="36"/>
      <c r="F372" s="38"/>
      <c r="G372" s="36"/>
      <c r="I372" s="29" t="s">
        <v>806</v>
      </c>
    </row>
    <row r="373" spans="1:9" x14ac:dyDescent="0.25">
      <c r="A373" s="28">
        <v>43962</v>
      </c>
      <c r="B373" s="36"/>
      <c r="D373" s="36"/>
      <c r="E373" s="36"/>
      <c r="F373" s="38"/>
      <c r="G373" s="36"/>
      <c r="I373" s="29" t="s">
        <v>806</v>
      </c>
    </row>
    <row r="374" spans="1:9" x14ac:dyDescent="0.25">
      <c r="A374" s="28">
        <v>43963</v>
      </c>
      <c r="B374" s="36">
        <v>1845</v>
      </c>
      <c r="C374" s="24" t="s">
        <v>623</v>
      </c>
      <c r="D374" s="36">
        <f ca="1">$G$3-$B374</f>
        <v>175</v>
      </c>
      <c r="E374" s="36">
        <v>1842</v>
      </c>
      <c r="F374" s="24" t="s">
        <v>754</v>
      </c>
      <c r="G374" s="36">
        <f ca="1">$G$3-$E374</f>
        <v>178</v>
      </c>
      <c r="I374" s="29" t="s">
        <v>806</v>
      </c>
    </row>
    <row r="375" spans="1:9" x14ac:dyDescent="0.25">
      <c r="A375" s="28">
        <v>43964</v>
      </c>
      <c r="B375" s="36"/>
      <c r="D375" s="36"/>
      <c r="E375" s="36"/>
      <c r="F375" s="38"/>
      <c r="G375" s="36"/>
      <c r="I375" s="29" t="s">
        <v>806</v>
      </c>
    </row>
    <row r="376" spans="1:9" x14ac:dyDescent="0.25">
      <c r="A376" s="28">
        <v>43965</v>
      </c>
      <c r="B376" s="36"/>
      <c r="D376" s="36"/>
      <c r="E376" s="36"/>
      <c r="F376" s="38"/>
      <c r="G376" s="36"/>
      <c r="I376" s="29" t="s">
        <v>806</v>
      </c>
    </row>
    <row r="377" spans="1:9" x14ac:dyDescent="0.25">
      <c r="A377" s="28">
        <v>43966</v>
      </c>
      <c r="B377" s="36">
        <v>1567</v>
      </c>
      <c r="C377" s="24" t="s">
        <v>34</v>
      </c>
      <c r="D377" s="36">
        <f ca="1">$G$3-$B377</f>
        <v>453</v>
      </c>
      <c r="E377" s="36"/>
      <c r="F377" s="38"/>
      <c r="G377" s="36"/>
      <c r="I377" s="29" t="s">
        <v>806</v>
      </c>
    </row>
    <row r="378" spans="1:9" x14ac:dyDescent="0.25">
      <c r="A378" s="28">
        <v>43967</v>
      </c>
      <c r="B378" s="36"/>
      <c r="D378" s="36"/>
      <c r="E378" s="36"/>
      <c r="F378" s="38"/>
      <c r="G378" s="36"/>
      <c r="I378" s="29" t="s">
        <v>806</v>
      </c>
    </row>
    <row r="379" spans="1:9" x14ac:dyDescent="0.25">
      <c r="A379" s="28">
        <v>43968</v>
      </c>
      <c r="B379" s="36">
        <v>1866</v>
      </c>
      <c r="C379" s="24" t="s">
        <v>44</v>
      </c>
      <c r="D379" s="36">
        <f ca="1">$G$3-$B379</f>
        <v>154</v>
      </c>
      <c r="E379" s="36"/>
      <c r="F379" s="38"/>
      <c r="G379" s="36"/>
      <c r="I379" s="29" t="s">
        <v>806</v>
      </c>
    </row>
    <row r="380" spans="1:9" x14ac:dyDescent="0.25">
      <c r="A380" s="28">
        <v>43969</v>
      </c>
      <c r="B380" s="36">
        <v>1830</v>
      </c>
      <c r="C380" s="24" t="s">
        <v>618</v>
      </c>
      <c r="D380" s="36">
        <f ca="1">$G$3-$B380</f>
        <v>190</v>
      </c>
      <c r="E380" s="36"/>
      <c r="F380" s="38"/>
      <c r="G380" s="36"/>
      <c r="I380" s="29" t="s">
        <v>806</v>
      </c>
    </row>
    <row r="381" spans="1:9" x14ac:dyDescent="0.25">
      <c r="A381" s="28">
        <v>43970</v>
      </c>
      <c r="B381" s="36">
        <v>1939</v>
      </c>
      <c r="C381" s="24" t="s">
        <v>99</v>
      </c>
      <c r="D381" s="36">
        <f ca="1">$G$3-$B381</f>
        <v>81</v>
      </c>
      <c r="E381" s="36"/>
      <c r="F381" s="38"/>
      <c r="G381" s="36"/>
      <c r="I381" s="29" t="s">
        <v>806</v>
      </c>
    </row>
    <row r="382" spans="1:9" x14ac:dyDescent="0.25">
      <c r="A382" s="28">
        <v>43971</v>
      </c>
      <c r="B382" s="36"/>
      <c r="D382" s="36"/>
      <c r="E382" s="36"/>
      <c r="F382" s="38"/>
      <c r="G382" s="36"/>
      <c r="I382" s="29" t="s">
        <v>806</v>
      </c>
    </row>
    <row r="383" spans="1:9" x14ac:dyDescent="0.25">
      <c r="A383" s="28">
        <v>43972</v>
      </c>
      <c r="B383" s="36"/>
      <c r="D383" s="36"/>
      <c r="E383" s="36"/>
      <c r="F383" s="38"/>
      <c r="G383" s="36"/>
      <c r="I383" s="29" t="s">
        <v>806</v>
      </c>
    </row>
    <row r="384" spans="1:9" x14ac:dyDescent="0.25">
      <c r="A384" s="28">
        <v>43973</v>
      </c>
      <c r="B384" s="36">
        <v>1813</v>
      </c>
      <c r="C384" s="24" t="s">
        <v>61</v>
      </c>
      <c r="D384" s="36">
        <f ca="1">$G$3-$B384</f>
        <v>207</v>
      </c>
      <c r="E384" s="36"/>
      <c r="F384" s="38"/>
      <c r="G384" s="36"/>
      <c r="I384" s="29" t="s">
        <v>806</v>
      </c>
    </row>
    <row r="385" spans="1:9" x14ac:dyDescent="0.25">
      <c r="A385" s="28">
        <v>43974</v>
      </c>
      <c r="B385" s="36"/>
      <c r="D385" s="36"/>
      <c r="E385" s="36"/>
      <c r="F385" s="38"/>
      <c r="G385" s="36"/>
      <c r="I385" s="29" t="s">
        <v>806</v>
      </c>
    </row>
    <row r="386" spans="1:9" x14ac:dyDescent="0.25">
      <c r="A386" s="28">
        <v>43975</v>
      </c>
      <c r="B386" s="36"/>
      <c r="D386" s="36"/>
      <c r="E386" s="36"/>
      <c r="F386" s="38"/>
      <c r="G386" s="36"/>
      <c r="I386" s="29" t="s">
        <v>806</v>
      </c>
    </row>
    <row r="387" spans="1:9" x14ac:dyDescent="0.25">
      <c r="A387" s="28">
        <v>43976</v>
      </c>
      <c r="B387" s="36"/>
      <c r="D387" s="36"/>
      <c r="E387" s="36"/>
      <c r="F387" s="38"/>
      <c r="G387" s="36"/>
      <c r="I387" s="29" t="s">
        <v>806</v>
      </c>
    </row>
    <row r="388" spans="1:9" x14ac:dyDescent="0.25">
      <c r="A388" s="28">
        <v>43977</v>
      </c>
      <c r="B388" s="36"/>
      <c r="D388" s="36"/>
      <c r="E388" s="36"/>
      <c r="F388" s="38"/>
      <c r="G388" s="36"/>
      <c r="I388" s="29" t="s">
        <v>806</v>
      </c>
    </row>
    <row r="389" spans="1:9" x14ac:dyDescent="0.25">
      <c r="A389" s="28">
        <v>43978</v>
      </c>
      <c r="B389" s="36"/>
      <c r="D389" s="36"/>
      <c r="E389" s="36"/>
      <c r="F389" s="38"/>
      <c r="G389" s="36"/>
      <c r="I389" s="29" t="s">
        <v>806</v>
      </c>
    </row>
    <row r="390" spans="1:9" x14ac:dyDescent="0.25">
      <c r="A390" s="28">
        <v>43979</v>
      </c>
      <c r="B390" s="36">
        <v>1923</v>
      </c>
      <c r="C390" s="24" t="s">
        <v>30</v>
      </c>
      <c r="D390" s="36">
        <f ca="1">$G$3-$B390</f>
        <v>97</v>
      </c>
      <c r="E390" s="36"/>
      <c r="F390" s="38"/>
      <c r="G390" s="36"/>
      <c r="I390" s="29" t="s">
        <v>806</v>
      </c>
    </row>
    <row r="391" spans="1:9" x14ac:dyDescent="0.25">
      <c r="A391" s="28">
        <v>43980</v>
      </c>
      <c r="B391" s="36">
        <v>1922</v>
      </c>
      <c r="C391" s="24" t="s">
        <v>751</v>
      </c>
      <c r="D391" s="36">
        <f ca="1">$G$3-$B391</f>
        <v>98</v>
      </c>
      <c r="E391" s="36">
        <v>1860</v>
      </c>
      <c r="F391" s="24" t="s">
        <v>764</v>
      </c>
      <c r="G391" s="36">
        <f ca="1">$G$3-$E391</f>
        <v>160</v>
      </c>
      <c r="I391" s="29" t="s">
        <v>806</v>
      </c>
    </row>
    <row r="392" spans="1:9" x14ac:dyDescent="0.25">
      <c r="A392" s="28">
        <v>43981</v>
      </c>
      <c r="B392" s="36"/>
      <c r="D392" s="36"/>
      <c r="E392" s="36"/>
      <c r="F392" s="38"/>
      <c r="G392" s="36"/>
      <c r="I392" s="29" t="s">
        <v>806</v>
      </c>
    </row>
    <row r="393" spans="1:9" x14ac:dyDescent="0.25">
      <c r="A393" s="28">
        <v>43982</v>
      </c>
      <c r="B393" s="36"/>
      <c r="D393" s="36"/>
      <c r="E393" s="36"/>
      <c r="F393" s="38"/>
      <c r="G393" s="36"/>
      <c r="I393" s="29" t="s">
        <v>806</v>
      </c>
    </row>
    <row r="394" spans="1:9" x14ac:dyDescent="0.25">
      <c r="A394" s="28">
        <v>43983</v>
      </c>
      <c r="B394" s="36">
        <v>1804</v>
      </c>
      <c r="C394" s="24" t="s">
        <v>681</v>
      </c>
      <c r="D394" s="36">
        <f ca="1">$G$3-$B394</f>
        <v>216</v>
      </c>
      <c r="E394" s="36"/>
      <c r="F394" s="38"/>
      <c r="G394" s="36"/>
      <c r="I394" s="29" t="s">
        <v>806</v>
      </c>
    </row>
    <row r="395" spans="1:9" x14ac:dyDescent="0.25">
      <c r="A395" s="28">
        <v>43984</v>
      </c>
      <c r="B395" s="36">
        <v>1857</v>
      </c>
      <c r="C395" s="24" t="s">
        <v>627</v>
      </c>
      <c r="D395" s="36">
        <f ca="1">$G$3-$B395</f>
        <v>163</v>
      </c>
      <c r="E395" s="36"/>
      <c r="F395" s="38"/>
      <c r="G395" s="36"/>
      <c r="I395" s="29" t="s">
        <v>806</v>
      </c>
    </row>
    <row r="396" spans="1:9" x14ac:dyDescent="0.25">
      <c r="A396" s="28">
        <v>43985</v>
      </c>
      <c r="B396" s="36"/>
      <c r="D396" s="36"/>
      <c r="E396" s="36"/>
      <c r="F396" s="38"/>
      <c r="G396" s="36"/>
      <c r="I396" s="29" t="s">
        <v>806</v>
      </c>
    </row>
    <row r="397" spans="1:9" x14ac:dyDescent="0.25">
      <c r="A397" s="28">
        <v>43986</v>
      </c>
      <c r="B397" s="36"/>
      <c r="D397" s="36"/>
      <c r="E397" s="36"/>
      <c r="F397" s="38"/>
      <c r="G397" s="36"/>
      <c r="I397" s="29" t="s">
        <v>806</v>
      </c>
    </row>
    <row r="398" spans="1:9" x14ac:dyDescent="0.25">
      <c r="A398" s="28">
        <v>43987</v>
      </c>
      <c r="B398" s="36"/>
      <c r="D398" s="36"/>
      <c r="E398" s="36"/>
      <c r="F398" s="38"/>
      <c r="G398" s="36"/>
      <c r="I398" s="29" t="s">
        <v>806</v>
      </c>
    </row>
    <row r="399" spans="1:9" x14ac:dyDescent="0.25">
      <c r="A399" s="28">
        <v>43988</v>
      </c>
      <c r="B399" s="36">
        <v>1903</v>
      </c>
      <c r="C399" s="24" t="s">
        <v>684</v>
      </c>
      <c r="D399" s="36">
        <f ca="1">$G$3-$B399</f>
        <v>117</v>
      </c>
      <c r="E399" s="36"/>
      <c r="F399" s="38"/>
      <c r="G399" s="36"/>
      <c r="I399" s="29" t="s">
        <v>806</v>
      </c>
    </row>
    <row r="400" spans="1:9" x14ac:dyDescent="0.25">
      <c r="A400" s="28">
        <v>43989</v>
      </c>
      <c r="B400" s="36"/>
      <c r="D400" s="36"/>
      <c r="E400" s="36"/>
      <c r="F400" s="38"/>
      <c r="G400" s="36"/>
      <c r="I400" s="29" t="s">
        <v>806</v>
      </c>
    </row>
    <row r="401" spans="1:9" x14ac:dyDescent="0.25">
      <c r="A401" s="28">
        <v>43990</v>
      </c>
      <c r="B401" s="36">
        <v>1810</v>
      </c>
      <c r="C401" s="24" t="s">
        <v>49</v>
      </c>
      <c r="D401" s="36">
        <f ca="1">$G$3-$B401</f>
        <v>210</v>
      </c>
      <c r="E401" s="36">
        <v>1671</v>
      </c>
      <c r="F401" s="24" t="s">
        <v>573</v>
      </c>
      <c r="G401" s="36">
        <f ca="1">$G$3-$E401</f>
        <v>349</v>
      </c>
      <c r="I401" s="29" t="s">
        <v>806</v>
      </c>
    </row>
    <row r="402" spans="1:9" x14ac:dyDescent="0.25">
      <c r="A402" s="28">
        <v>43991</v>
      </c>
      <c r="B402" s="36">
        <v>1865</v>
      </c>
      <c r="C402" s="24" t="s">
        <v>762</v>
      </c>
      <c r="D402" s="36">
        <f ca="1">$G$3-$B402</f>
        <v>155</v>
      </c>
      <c r="E402" s="36"/>
      <c r="G402" s="36"/>
      <c r="I402" s="29" t="s">
        <v>806</v>
      </c>
    </row>
    <row r="403" spans="1:9" x14ac:dyDescent="0.25">
      <c r="A403" s="28">
        <v>43992</v>
      </c>
      <c r="E403" s="36"/>
      <c r="F403" s="38"/>
      <c r="G403" s="36"/>
      <c r="I403" s="29" t="s">
        <v>806</v>
      </c>
    </row>
    <row r="404" spans="1:9" x14ac:dyDescent="0.25">
      <c r="A404" s="28">
        <v>43993</v>
      </c>
      <c r="B404" s="36">
        <v>1864</v>
      </c>
      <c r="C404" s="24" t="s">
        <v>54</v>
      </c>
      <c r="D404" s="36">
        <f ca="1">$G$3-$B404</f>
        <v>156</v>
      </c>
      <c r="E404" s="36"/>
      <c r="F404" s="38"/>
      <c r="G404" s="36"/>
      <c r="I404" s="29" t="s">
        <v>806</v>
      </c>
    </row>
    <row r="405" spans="1:9" x14ac:dyDescent="0.25">
      <c r="A405" s="28">
        <v>43994</v>
      </c>
      <c r="B405" s="36"/>
      <c r="D405" s="36"/>
      <c r="E405" s="36"/>
      <c r="F405" s="38"/>
      <c r="G405" s="36"/>
      <c r="I405" s="29" t="s">
        <v>806</v>
      </c>
    </row>
    <row r="406" spans="1:9" x14ac:dyDescent="0.25">
      <c r="A406" s="28">
        <v>43995</v>
      </c>
      <c r="B406" s="36"/>
      <c r="D406" s="36"/>
      <c r="E406" s="36"/>
      <c r="F406" s="38"/>
      <c r="G406" s="36"/>
      <c r="I406" s="29" t="s">
        <v>806</v>
      </c>
    </row>
    <row r="407" spans="1:9" x14ac:dyDescent="0.25">
      <c r="A407" s="28">
        <v>43996</v>
      </c>
      <c r="B407" s="36"/>
      <c r="D407" s="36"/>
      <c r="E407" s="36"/>
      <c r="F407" s="38"/>
      <c r="G407" s="36"/>
      <c r="I407" s="29" t="s">
        <v>806</v>
      </c>
    </row>
    <row r="408" spans="1:9" x14ac:dyDescent="0.25">
      <c r="A408" s="28">
        <v>43997</v>
      </c>
      <c r="B408" s="36">
        <v>1843</v>
      </c>
      <c r="C408" s="24" t="s">
        <v>682</v>
      </c>
      <c r="D408" s="36">
        <f ca="1">$G$3-$B408</f>
        <v>177</v>
      </c>
      <c r="E408" s="36"/>
      <c r="F408" s="38"/>
      <c r="G408" s="36"/>
      <c r="I408" s="29" t="s">
        <v>806</v>
      </c>
    </row>
    <row r="409" spans="1:9" x14ac:dyDescent="0.25">
      <c r="A409" s="28">
        <v>43998</v>
      </c>
      <c r="B409" s="36"/>
      <c r="D409" s="36"/>
      <c r="E409" s="36"/>
      <c r="F409" s="38"/>
      <c r="G409" s="36"/>
      <c r="I409" s="29" t="s">
        <v>806</v>
      </c>
    </row>
    <row r="410" spans="1:9" x14ac:dyDescent="0.25">
      <c r="A410" s="28">
        <v>43999</v>
      </c>
      <c r="B410" s="36">
        <v>1882</v>
      </c>
      <c r="C410" s="24" t="s">
        <v>56</v>
      </c>
      <c r="D410" s="36">
        <f ca="1">$G$3-$B410</f>
        <v>138</v>
      </c>
      <c r="E410" s="36">
        <v>1818</v>
      </c>
      <c r="F410" s="24" t="s">
        <v>610</v>
      </c>
      <c r="G410" s="36">
        <f ca="1">$G$3-$E410</f>
        <v>202</v>
      </c>
      <c r="I410" s="29" t="s">
        <v>806</v>
      </c>
    </row>
    <row r="411" spans="1:9" x14ac:dyDescent="0.25">
      <c r="A411" s="28">
        <v>44000</v>
      </c>
      <c r="B411" s="36"/>
      <c r="D411" s="36"/>
      <c r="E411" s="36"/>
      <c r="G411" s="36"/>
      <c r="I411" s="29" t="s">
        <v>806</v>
      </c>
    </row>
    <row r="412" spans="1:9" x14ac:dyDescent="0.25">
      <c r="A412" s="28">
        <v>44001</v>
      </c>
      <c r="B412" s="36"/>
      <c r="D412" s="36"/>
      <c r="E412" s="36"/>
      <c r="G412" s="36"/>
      <c r="I412" s="29" t="s">
        <v>806</v>
      </c>
    </row>
    <row r="413" spans="1:9" x14ac:dyDescent="0.25">
      <c r="A413" s="28">
        <v>44002</v>
      </c>
      <c r="B413" s="36">
        <v>1819</v>
      </c>
      <c r="C413" s="24" t="s">
        <v>612</v>
      </c>
      <c r="D413" s="36">
        <f ca="1">$G$3-$B413</f>
        <v>201</v>
      </c>
      <c r="E413" s="36"/>
      <c r="F413" s="38"/>
      <c r="G413" s="36"/>
      <c r="I413" s="29" t="s">
        <v>806</v>
      </c>
    </row>
    <row r="414" spans="1:9" x14ac:dyDescent="0.25">
      <c r="A414" s="28">
        <v>44003</v>
      </c>
      <c r="B414" s="36">
        <v>1732</v>
      </c>
      <c r="C414" s="24" t="s">
        <v>565</v>
      </c>
      <c r="D414" s="36">
        <f ca="1">$G$3-$B414</f>
        <v>288</v>
      </c>
      <c r="E414" s="36"/>
      <c r="F414" s="38"/>
      <c r="G414" s="36"/>
      <c r="I414" s="29" t="s">
        <v>806</v>
      </c>
    </row>
    <row r="415" spans="1:9" x14ac:dyDescent="0.25">
      <c r="A415" s="28">
        <v>44004</v>
      </c>
      <c r="B415" s="36"/>
      <c r="D415" s="36"/>
      <c r="E415" s="36"/>
      <c r="F415" s="38"/>
      <c r="G415" s="36"/>
      <c r="I415" s="29" t="s">
        <v>806</v>
      </c>
    </row>
    <row r="416" spans="1:9" x14ac:dyDescent="0.25">
      <c r="A416" s="28">
        <v>44005</v>
      </c>
      <c r="B416" s="36">
        <v>1935</v>
      </c>
      <c r="C416" s="24" t="s">
        <v>77</v>
      </c>
      <c r="D416" s="36">
        <f ca="1">$G$3-$B416</f>
        <v>85</v>
      </c>
      <c r="E416" s="36"/>
      <c r="F416" s="38"/>
      <c r="G416" s="36"/>
      <c r="I416" s="29" t="s">
        <v>806</v>
      </c>
    </row>
    <row r="417" spans="1:9" x14ac:dyDescent="0.25">
      <c r="A417" s="28">
        <v>44006</v>
      </c>
      <c r="B417" s="36"/>
      <c r="D417" s="36"/>
      <c r="E417" s="36"/>
      <c r="F417" s="38"/>
      <c r="G417" s="36"/>
      <c r="I417" s="29" t="s">
        <v>806</v>
      </c>
    </row>
    <row r="418" spans="1:9" x14ac:dyDescent="0.25">
      <c r="A418" s="28">
        <v>44007</v>
      </c>
      <c r="B418" s="36"/>
      <c r="D418" s="36"/>
      <c r="E418" s="36"/>
      <c r="F418" s="38"/>
      <c r="G418" s="36"/>
      <c r="I418" s="29" t="s">
        <v>806</v>
      </c>
    </row>
    <row r="419" spans="1:9" x14ac:dyDescent="0.25">
      <c r="A419" s="28">
        <v>44008</v>
      </c>
      <c r="B419" s="36"/>
      <c r="D419" s="36"/>
      <c r="E419" s="36"/>
      <c r="F419" s="38"/>
      <c r="G419" s="36"/>
      <c r="I419" s="29" t="s">
        <v>806</v>
      </c>
    </row>
    <row r="420" spans="1:9" x14ac:dyDescent="0.25">
      <c r="A420" s="28">
        <v>44009</v>
      </c>
      <c r="B420" s="36"/>
      <c r="D420" s="36"/>
      <c r="E420" s="36"/>
      <c r="F420" s="38"/>
      <c r="G420" s="36"/>
      <c r="I420" s="29" t="s">
        <v>806</v>
      </c>
    </row>
    <row r="421" spans="1:9" x14ac:dyDescent="0.25">
      <c r="A421" s="28">
        <v>44010</v>
      </c>
      <c r="B421" s="36"/>
      <c r="D421" s="36"/>
      <c r="E421" s="36"/>
      <c r="F421" s="38"/>
      <c r="G421" s="36"/>
      <c r="I421" s="29" t="s">
        <v>806</v>
      </c>
    </row>
    <row r="422" spans="1:9" x14ac:dyDescent="0.25">
      <c r="A422" s="28">
        <v>44011</v>
      </c>
      <c r="B422" s="36"/>
      <c r="D422" s="36"/>
      <c r="E422" s="36"/>
      <c r="F422" s="38"/>
      <c r="G422" s="36"/>
      <c r="I422" s="29" t="s">
        <v>806</v>
      </c>
    </row>
    <row r="423" spans="1:9" x14ac:dyDescent="0.25">
      <c r="A423" s="28">
        <v>44012</v>
      </c>
      <c r="B423" s="36">
        <v>1892</v>
      </c>
      <c r="C423" s="24" t="s">
        <v>697</v>
      </c>
      <c r="D423" s="36">
        <f ca="1">$G$3-$B423</f>
        <v>128</v>
      </c>
      <c r="E423" s="36"/>
      <c r="F423" s="38"/>
      <c r="G423" s="36"/>
      <c r="I423" s="29" t="s">
        <v>806</v>
      </c>
    </row>
    <row r="424" spans="1:9" x14ac:dyDescent="0.25">
      <c r="A424" s="28">
        <v>44013</v>
      </c>
      <c r="B424" s="36">
        <v>1926</v>
      </c>
      <c r="C424" s="24" t="s">
        <v>26</v>
      </c>
      <c r="D424" s="36">
        <f ca="1">$G$3-$B424</f>
        <v>94</v>
      </c>
      <c r="E424" s="36"/>
      <c r="F424" s="38"/>
      <c r="G424" s="36"/>
      <c r="I424" s="29" t="s">
        <v>806</v>
      </c>
    </row>
    <row r="425" spans="1:9" x14ac:dyDescent="0.25">
      <c r="A425" s="28">
        <v>44014</v>
      </c>
      <c r="B425" s="36">
        <v>1714</v>
      </c>
      <c r="C425" s="24" t="s">
        <v>22</v>
      </c>
      <c r="D425" s="36">
        <f ca="1">$G$3-$B425</f>
        <v>306</v>
      </c>
      <c r="E425" s="36"/>
      <c r="F425" s="38"/>
      <c r="G425" s="36"/>
      <c r="I425" s="29" t="s">
        <v>806</v>
      </c>
    </row>
    <row r="426" spans="1:9" x14ac:dyDescent="0.25">
      <c r="A426" s="28">
        <v>44015</v>
      </c>
      <c r="B426" s="36">
        <v>1854</v>
      </c>
      <c r="C426" s="24" t="s">
        <v>688</v>
      </c>
      <c r="D426" s="36">
        <f ca="1">$G$3-$B426</f>
        <v>166</v>
      </c>
      <c r="E426" s="36"/>
      <c r="F426" s="38"/>
      <c r="G426" s="36"/>
      <c r="I426" s="29" t="s">
        <v>806</v>
      </c>
    </row>
    <row r="427" spans="1:9" x14ac:dyDescent="0.25">
      <c r="A427" s="28">
        <v>44016</v>
      </c>
      <c r="B427" s="36"/>
      <c r="D427" s="36"/>
      <c r="E427" s="36"/>
      <c r="F427" s="38"/>
      <c r="G427" s="36"/>
      <c r="I427" s="29" t="s">
        <v>806</v>
      </c>
    </row>
    <row r="428" spans="1:9" x14ac:dyDescent="0.25">
      <c r="A428" s="28">
        <v>44017</v>
      </c>
      <c r="B428" s="36">
        <v>1764</v>
      </c>
      <c r="C428" s="24" t="s">
        <v>71</v>
      </c>
      <c r="D428" s="36">
        <f ca="1">$G$3-$B428</f>
        <v>256</v>
      </c>
      <c r="E428" s="36"/>
      <c r="F428" s="38"/>
      <c r="G428" s="36"/>
      <c r="I428" s="29" t="s">
        <v>806</v>
      </c>
    </row>
    <row r="429" spans="1:9" x14ac:dyDescent="0.25">
      <c r="A429" s="28">
        <v>44018</v>
      </c>
      <c r="B429" s="36"/>
      <c r="D429" s="36"/>
      <c r="E429" s="36"/>
      <c r="F429" s="38"/>
      <c r="G429" s="36"/>
      <c r="I429" s="29" t="s">
        <v>806</v>
      </c>
    </row>
    <row r="430" spans="1:9" x14ac:dyDescent="0.25">
      <c r="A430" s="28">
        <v>44019</v>
      </c>
      <c r="B430" s="36">
        <v>1860</v>
      </c>
      <c r="C430" s="24" t="s">
        <v>33</v>
      </c>
      <c r="D430" s="36">
        <f ca="1">$G$3-$B430</f>
        <v>160</v>
      </c>
      <c r="E430" s="36"/>
      <c r="F430" s="38"/>
      <c r="G430" s="36"/>
      <c r="I430" s="29" t="s">
        <v>806</v>
      </c>
    </row>
    <row r="431" spans="1:9" x14ac:dyDescent="0.25">
      <c r="A431" s="28">
        <v>44020</v>
      </c>
      <c r="B431" s="36"/>
      <c r="D431" s="36"/>
      <c r="E431" s="36"/>
      <c r="F431" s="38"/>
      <c r="G431" s="36"/>
      <c r="I431" s="29" t="s">
        <v>806</v>
      </c>
    </row>
    <row r="432" spans="1:9" x14ac:dyDescent="0.25">
      <c r="A432" s="28">
        <v>44021</v>
      </c>
      <c r="B432" s="36">
        <v>1879</v>
      </c>
      <c r="C432" s="24" t="s">
        <v>727</v>
      </c>
      <c r="D432" s="36">
        <f ca="1">$G$3-$B432</f>
        <v>141</v>
      </c>
      <c r="E432" s="36"/>
      <c r="F432" s="38"/>
      <c r="G432" s="36"/>
      <c r="I432" s="29" t="s">
        <v>806</v>
      </c>
    </row>
    <row r="433" spans="1:9" x14ac:dyDescent="0.25">
      <c r="A433" s="28">
        <v>44022</v>
      </c>
      <c r="B433" s="36">
        <v>1895</v>
      </c>
      <c r="C433" s="24" t="s">
        <v>717</v>
      </c>
      <c r="D433" s="36">
        <f ca="1">$G$3-$B433</f>
        <v>125</v>
      </c>
      <c r="E433" s="36"/>
      <c r="F433" s="38"/>
      <c r="G433" s="36"/>
      <c r="I433" s="29" t="s">
        <v>806</v>
      </c>
    </row>
    <row r="434" spans="1:9" x14ac:dyDescent="0.25">
      <c r="A434" s="28">
        <v>44023</v>
      </c>
      <c r="B434" s="36"/>
      <c r="D434" s="36"/>
      <c r="E434" s="36"/>
      <c r="F434" s="38"/>
      <c r="G434" s="36"/>
      <c r="I434" s="29" t="s">
        <v>806</v>
      </c>
    </row>
    <row r="435" spans="1:9" x14ac:dyDescent="0.25">
      <c r="A435" s="28">
        <v>44024</v>
      </c>
      <c r="B435" s="36"/>
      <c r="D435" s="36"/>
      <c r="E435" s="36"/>
      <c r="F435" s="38"/>
      <c r="G435" s="36"/>
      <c r="I435" s="29" t="s">
        <v>806</v>
      </c>
    </row>
    <row r="436" spans="1:9" x14ac:dyDescent="0.25">
      <c r="A436" s="28">
        <v>44025</v>
      </c>
      <c r="B436" s="36"/>
      <c r="D436" s="36"/>
      <c r="E436" s="36"/>
      <c r="F436" s="38"/>
      <c r="G436" s="36"/>
      <c r="I436" s="29" t="s">
        <v>806</v>
      </c>
    </row>
    <row r="437" spans="1:9" x14ac:dyDescent="0.25">
      <c r="A437" s="28">
        <v>44026</v>
      </c>
      <c r="B437" s="36"/>
      <c r="D437" s="36"/>
      <c r="E437" s="36"/>
      <c r="F437" s="38"/>
      <c r="G437" s="36"/>
      <c r="I437" s="29" t="s">
        <v>806</v>
      </c>
    </row>
    <row r="438" spans="1:9" x14ac:dyDescent="0.25">
      <c r="A438" s="28">
        <v>44027</v>
      </c>
      <c r="B438" s="36"/>
      <c r="D438" s="36"/>
      <c r="E438" s="36"/>
      <c r="F438" s="38"/>
      <c r="G438" s="36"/>
      <c r="I438" s="29" t="s">
        <v>806</v>
      </c>
    </row>
    <row r="439" spans="1:9" x14ac:dyDescent="0.25">
      <c r="A439" s="28">
        <v>44028</v>
      </c>
      <c r="B439" s="36"/>
      <c r="D439" s="36"/>
      <c r="E439" s="36"/>
      <c r="F439" s="38"/>
      <c r="G439" s="36"/>
      <c r="I439" s="29" t="s">
        <v>806</v>
      </c>
    </row>
    <row r="440" spans="1:9" x14ac:dyDescent="0.25">
      <c r="A440" s="28">
        <v>44029</v>
      </c>
      <c r="B440" s="36"/>
      <c r="D440" s="36"/>
      <c r="E440" s="36"/>
      <c r="F440" s="38"/>
      <c r="G440" s="36"/>
      <c r="I440" s="29" t="s">
        <v>806</v>
      </c>
    </row>
    <row r="441" spans="1:9" x14ac:dyDescent="0.25">
      <c r="A441" s="28">
        <v>44030</v>
      </c>
      <c r="B441" s="36">
        <v>1903</v>
      </c>
      <c r="C441" s="24" t="s">
        <v>91</v>
      </c>
      <c r="D441" s="36">
        <f ca="1">$G$3-$B441</f>
        <v>117</v>
      </c>
      <c r="E441" s="36"/>
      <c r="F441" s="38"/>
      <c r="G441" s="36"/>
      <c r="I441" s="29" t="s">
        <v>806</v>
      </c>
    </row>
    <row r="442" spans="1:9" x14ac:dyDescent="0.25">
      <c r="A442" s="28">
        <v>44031</v>
      </c>
      <c r="B442" s="36"/>
      <c r="D442" s="36"/>
      <c r="E442" s="36"/>
      <c r="F442" s="38"/>
      <c r="G442" s="36"/>
      <c r="I442" s="29" t="s">
        <v>806</v>
      </c>
    </row>
    <row r="443" spans="1:9" x14ac:dyDescent="0.25">
      <c r="A443" s="28">
        <v>44032</v>
      </c>
      <c r="B443" s="36"/>
      <c r="D443" s="36"/>
      <c r="E443" s="36"/>
      <c r="F443" s="38"/>
      <c r="G443" s="36"/>
      <c r="I443" s="29" t="s">
        <v>806</v>
      </c>
    </row>
    <row r="444" spans="1:9" x14ac:dyDescent="0.25">
      <c r="A444" s="28">
        <v>44033</v>
      </c>
      <c r="B444" s="36"/>
      <c r="D444" s="36"/>
      <c r="E444" s="36"/>
      <c r="F444" s="38"/>
      <c r="G444" s="36"/>
      <c r="I444" s="29" t="s">
        <v>806</v>
      </c>
    </row>
    <row r="445" spans="1:9" x14ac:dyDescent="0.25">
      <c r="A445" s="28">
        <v>44034</v>
      </c>
      <c r="B445" s="36"/>
      <c r="D445" s="36"/>
      <c r="E445" s="36"/>
      <c r="F445" s="38"/>
      <c r="G445" s="36"/>
      <c r="I445" s="29" t="s">
        <v>806</v>
      </c>
    </row>
    <row r="446" spans="1:9" x14ac:dyDescent="0.25">
      <c r="A446" s="28">
        <v>44035</v>
      </c>
      <c r="B446" s="36"/>
      <c r="D446" s="36"/>
      <c r="E446" s="36"/>
      <c r="F446" s="38"/>
      <c r="G446" s="36"/>
      <c r="I446" s="29" t="s">
        <v>806</v>
      </c>
    </row>
    <row r="447" spans="1:9" x14ac:dyDescent="0.25">
      <c r="A447" s="28">
        <v>44036</v>
      </c>
      <c r="B447" s="36"/>
      <c r="D447" s="36"/>
      <c r="E447" s="36"/>
      <c r="F447" s="38"/>
      <c r="G447" s="36"/>
      <c r="I447" s="29" t="s">
        <v>806</v>
      </c>
    </row>
    <row r="448" spans="1:9" x14ac:dyDescent="0.25">
      <c r="A448" s="28">
        <v>44037</v>
      </c>
      <c r="B448" s="36"/>
      <c r="D448" s="36"/>
      <c r="E448" s="36"/>
      <c r="F448" s="38"/>
      <c r="G448" s="36"/>
      <c r="I448" s="29" t="s">
        <v>806</v>
      </c>
    </row>
    <row r="449" spans="1:9" x14ac:dyDescent="0.25">
      <c r="A449" s="28">
        <v>44038</v>
      </c>
      <c r="B449" s="36"/>
      <c r="D449" s="36"/>
      <c r="E449" s="36"/>
      <c r="F449" s="38"/>
      <c r="G449" s="36"/>
      <c r="I449" s="29" t="s">
        <v>806</v>
      </c>
    </row>
    <row r="450" spans="1:9" x14ac:dyDescent="0.25">
      <c r="A450" s="28">
        <v>44039</v>
      </c>
      <c r="B450" s="36">
        <v>1877</v>
      </c>
      <c r="C450" s="24" t="s">
        <v>82</v>
      </c>
      <c r="D450" s="36">
        <f ca="1">$G$3-$B450</f>
        <v>143</v>
      </c>
      <c r="E450" s="36"/>
      <c r="F450" s="38"/>
      <c r="G450" s="36"/>
      <c r="I450" s="29" t="s">
        <v>806</v>
      </c>
    </row>
    <row r="451" spans="1:9" x14ac:dyDescent="0.25">
      <c r="A451" s="28">
        <v>44040</v>
      </c>
      <c r="B451" s="36"/>
      <c r="D451" s="36"/>
      <c r="E451" s="36"/>
      <c r="F451" s="38"/>
      <c r="G451" s="36"/>
      <c r="I451" s="29" t="s">
        <v>806</v>
      </c>
    </row>
    <row r="452" spans="1:9" x14ac:dyDescent="0.25">
      <c r="A452" s="28">
        <v>44041</v>
      </c>
      <c r="B452" s="36"/>
      <c r="D452" s="36"/>
      <c r="E452" s="36"/>
      <c r="F452" s="38"/>
      <c r="G452" s="36"/>
      <c r="I452" s="29" t="s">
        <v>806</v>
      </c>
    </row>
    <row r="453" spans="1:9" x14ac:dyDescent="0.25">
      <c r="A453" s="28">
        <v>44042</v>
      </c>
      <c r="B453" s="36"/>
      <c r="D453" s="36"/>
      <c r="E453" s="36"/>
      <c r="F453" s="38"/>
      <c r="G453" s="36"/>
      <c r="I453" s="29" t="s">
        <v>806</v>
      </c>
    </row>
    <row r="454" spans="1:9" x14ac:dyDescent="0.25">
      <c r="A454" s="28">
        <v>44043</v>
      </c>
      <c r="B454" s="36"/>
      <c r="D454" s="36"/>
      <c r="E454" s="36"/>
      <c r="F454" s="38"/>
      <c r="G454" s="36"/>
      <c r="I454" s="29" t="s">
        <v>806</v>
      </c>
    </row>
    <row r="455" spans="1:9" x14ac:dyDescent="0.25">
      <c r="A455" s="28">
        <v>44044</v>
      </c>
      <c r="B455" s="36"/>
      <c r="D455" s="36"/>
      <c r="E455" s="36"/>
      <c r="F455" s="38"/>
      <c r="G455" s="36"/>
      <c r="I455" s="29" t="s">
        <v>806</v>
      </c>
    </row>
    <row r="456" spans="1:9" x14ac:dyDescent="0.25">
      <c r="A456" s="28">
        <v>44045</v>
      </c>
      <c r="B456" s="36"/>
      <c r="D456" s="36"/>
      <c r="E456" s="36"/>
      <c r="F456" s="38"/>
      <c r="G456" s="36"/>
      <c r="I456" s="29" t="s">
        <v>806</v>
      </c>
    </row>
    <row r="457" spans="1:9" x14ac:dyDescent="0.25">
      <c r="A457" s="28">
        <v>44046</v>
      </c>
      <c r="B457" s="36"/>
      <c r="D457" s="36"/>
      <c r="E457" s="36"/>
      <c r="F457" s="38"/>
      <c r="G457" s="36"/>
      <c r="I457" s="29" t="s">
        <v>806</v>
      </c>
    </row>
    <row r="458" spans="1:9" x14ac:dyDescent="0.25">
      <c r="A458" s="28">
        <v>44047</v>
      </c>
      <c r="B458" s="36"/>
      <c r="D458" s="36"/>
      <c r="E458" s="36"/>
      <c r="F458" s="38"/>
      <c r="G458" s="36"/>
      <c r="I458" s="29" t="s">
        <v>806</v>
      </c>
    </row>
    <row r="459" spans="1:9" x14ac:dyDescent="0.25">
      <c r="A459" s="28">
        <v>44048</v>
      </c>
      <c r="B459" s="36"/>
      <c r="D459" s="36"/>
      <c r="E459" s="36"/>
      <c r="F459" s="38"/>
      <c r="G459" s="36"/>
      <c r="I459" s="29" t="s">
        <v>806</v>
      </c>
    </row>
    <row r="460" spans="1:9" x14ac:dyDescent="0.25">
      <c r="A460" s="28">
        <v>44049</v>
      </c>
      <c r="B460" s="36"/>
      <c r="D460" s="36"/>
      <c r="E460" s="36"/>
      <c r="F460" s="38"/>
      <c r="G460" s="36"/>
      <c r="I460" s="29" t="s">
        <v>806</v>
      </c>
    </row>
    <row r="461" spans="1:9" x14ac:dyDescent="0.25">
      <c r="A461" s="28">
        <v>44050</v>
      </c>
      <c r="B461" s="36"/>
      <c r="D461" s="36"/>
      <c r="E461" s="36"/>
      <c r="F461" s="38"/>
      <c r="G461" s="36"/>
      <c r="I461" s="29" t="s">
        <v>806</v>
      </c>
    </row>
    <row r="462" spans="1:9" x14ac:dyDescent="0.25">
      <c r="A462" s="28">
        <v>44051</v>
      </c>
      <c r="B462" s="36"/>
      <c r="D462" s="36"/>
      <c r="E462" s="36"/>
      <c r="F462" s="38"/>
      <c r="G462" s="36"/>
      <c r="I462" s="29" t="s">
        <v>806</v>
      </c>
    </row>
    <row r="463" spans="1:9" x14ac:dyDescent="0.25">
      <c r="A463" s="28">
        <v>44052</v>
      </c>
      <c r="B463" s="36"/>
      <c r="D463" s="36"/>
      <c r="E463" s="36"/>
      <c r="F463" s="38"/>
      <c r="G463" s="36"/>
      <c r="I463" s="29" t="s">
        <v>806</v>
      </c>
    </row>
    <row r="464" spans="1:9" x14ac:dyDescent="0.25">
      <c r="A464" s="28">
        <v>44053</v>
      </c>
      <c r="B464" s="36"/>
      <c r="D464" s="36"/>
      <c r="E464" s="36"/>
      <c r="F464" s="38"/>
      <c r="G464" s="36"/>
      <c r="I464" s="29" t="s">
        <v>806</v>
      </c>
    </row>
    <row r="465" spans="1:9" x14ac:dyDescent="0.25">
      <c r="A465" s="28">
        <v>44054</v>
      </c>
      <c r="B465" s="36">
        <v>1939</v>
      </c>
      <c r="C465" s="24" t="s">
        <v>87</v>
      </c>
      <c r="D465" s="36">
        <f ca="1">$G$3-$B465</f>
        <v>81</v>
      </c>
      <c r="E465" s="36"/>
      <c r="F465" s="38"/>
      <c r="G465" s="36"/>
      <c r="I465" s="29" t="s">
        <v>806</v>
      </c>
    </row>
    <row r="466" spans="1:9" x14ac:dyDescent="0.25">
      <c r="A466" s="28">
        <v>44055</v>
      </c>
      <c r="B466" s="36"/>
      <c r="D466" s="36"/>
      <c r="E466" s="36"/>
      <c r="F466" s="38"/>
      <c r="G466" s="36"/>
      <c r="I466" s="29" t="s">
        <v>806</v>
      </c>
    </row>
    <row r="467" spans="1:9" x14ac:dyDescent="0.25">
      <c r="A467" s="28">
        <v>44056</v>
      </c>
      <c r="B467" s="36"/>
      <c r="D467" s="36"/>
      <c r="E467" s="36"/>
      <c r="F467" s="38"/>
      <c r="G467" s="36"/>
      <c r="I467" s="29" t="s">
        <v>806</v>
      </c>
    </row>
    <row r="468" spans="1:9" x14ac:dyDescent="0.25">
      <c r="A468" s="28">
        <v>44057</v>
      </c>
      <c r="B468" s="36"/>
      <c r="D468" s="36"/>
      <c r="E468" s="36"/>
      <c r="F468" s="38"/>
      <c r="G468" s="36"/>
      <c r="I468" s="29" t="s">
        <v>806</v>
      </c>
    </row>
    <row r="469" spans="1:9" x14ac:dyDescent="0.25">
      <c r="A469" s="28">
        <v>44058</v>
      </c>
      <c r="B469" s="36"/>
      <c r="D469" s="36"/>
      <c r="E469" s="36"/>
      <c r="F469" s="38"/>
      <c r="G469" s="36"/>
      <c r="I469" s="29" t="s">
        <v>806</v>
      </c>
    </row>
    <row r="470" spans="1:9" x14ac:dyDescent="0.25">
      <c r="A470" s="28">
        <v>44059</v>
      </c>
      <c r="B470" s="36"/>
      <c r="D470" s="36"/>
      <c r="E470" s="36"/>
      <c r="F470" s="38"/>
      <c r="G470" s="36"/>
      <c r="I470" s="29" t="s">
        <v>806</v>
      </c>
    </row>
    <row r="471" spans="1:9" x14ac:dyDescent="0.25">
      <c r="A471" s="28">
        <v>44060</v>
      </c>
      <c r="B471" s="36">
        <v>1686</v>
      </c>
      <c r="C471" s="24" t="s">
        <v>590</v>
      </c>
      <c r="D471" s="36">
        <f ca="1">$G$3-$B471</f>
        <v>334</v>
      </c>
      <c r="E471" s="36"/>
      <c r="F471" s="38"/>
      <c r="G471" s="36"/>
      <c r="I471" s="29" t="s">
        <v>806</v>
      </c>
    </row>
    <row r="472" spans="1:9" x14ac:dyDescent="0.25">
      <c r="A472" s="28">
        <v>44061</v>
      </c>
      <c r="B472" s="36">
        <v>1750</v>
      </c>
      <c r="C472" s="24" t="s">
        <v>736</v>
      </c>
      <c r="D472" s="36">
        <f ca="1">$G$3-$B472</f>
        <v>270</v>
      </c>
      <c r="E472" s="36"/>
      <c r="F472" s="38"/>
      <c r="G472" s="36"/>
      <c r="I472" s="29" t="s">
        <v>806</v>
      </c>
    </row>
    <row r="473" spans="1:9" x14ac:dyDescent="0.25">
      <c r="A473" s="28">
        <v>44062</v>
      </c>
      <c r="B473" s="36">
        <v>1881</v>
      </c>
      <c r="C473" s="24" t="s">
        <v>669</v>
      </c>
      <c r="D473" s="36">
        <f ca="1">$G$3-$B473</f>
        <v>139</v>
      </c>
      <c r="E473" s="36"/>
      <c r="F473" s="38"/>
      <c r="G473" s="36"/>
      <c r="I473" s="29" t="s">
        <v>806</v>
      </c>
    </row>
    <row r="474" spans="1:9" x14ac:dyDescent="0.25">
      <c r="A474" s="28">
        <v>44063</v>
      </c>
      <c r="B474" s="36">
        <v>1561</v>
      </c>
      <c r="C474" s="24" t="s">
        <v>8</v>
      </c>
      <c r="D474" s="36">
        <f ca="1">$G$3-$B474</f>
        <v>459</v>
      </c>
      <c r="E474" s="36">
        <v>1827</v>
      </c>
      <c r="F474" s="24" t="s">
        <v>605</v>
      </c>
      <c r="G474" s="36">
        <f ca="1">$G$3-$E474</f>
        <v>193</v>
      </c>
      <c r="I474" s="29" t="s">
        <v>806</v>
      </c>
    </row>
    <row r="475" spans="1:9" x14ac:dyDescent="0.25">
      <c r="A475" s="28">
        <v>44064</v>
      </c>
      <c r="E475" s="36"/>
      <c r="F475" s="38"/>
      <c r="G475" s="36"/>
      <c r="I475" s="29" t="s">
        <v>806</v>
      </c>
    </row>
    <row r="476" spans="1:9" x14ac:dyDescent="0.25">
      <c r="A476" s="28">
        <v>44065</v>
      </c>
      <c r="B476" s="36">
        <v>1862</v>
      </c>
      <c r="C476" s="24" t="s">
        <v>21</v>
      </c>
      <c r="D476" s="36">
        <f ca="1">$G$3-$B476</f>
        <v>158</v>
      </c>
      <c r="E476" s="36">
        <v>1928</v>
      </c>
      <c r="F476" s="24" t="s">
        <v>53</v>
      </c>
      <c r="G476" s="36">
        <f ca="1">$G$3-$E476</f>
        <v>92</v>
      </c>
      <c r="I476" s="29" t="s">
        <v>806</v>
      </c>
    </row>
    <row r="477" spans="1:9" x14ac:dyDescent="0.25">
      <c r="A477" s="28">
        <v>44066</v>
      </c>
      <c r="B477" s="36"/>
      <c r="D477" s="36"/>
      <c r="E477" s="36"/>
      <c r="G477" s="36"/>
      <c r="I477" s="29" t="s">
        <v>806</v>
      </c>
    </row>
    <row r="478" spans="1:9" x14ac:dyDescent="0.25">
      <c r="A478" s="28">
        <v>44067</v>
      </c>
      <c r="B478" s="36"/>
      <c r="D478" s="36"/>
      <c r="E478" s="36"/>
      <c r="G478" s="36"/>
      <c r="I478" s="29" t="s">
        <v>806</v>
      </c>
    </row>
    <row r="479" spans="1:9" x14ac:dyDescent="0.25">
      <c r="A479" s="28">
        <v>44068</v>
      </c>
      <c r="B479" s="36">
        <v>1918</v>
      </c>
      <c r="C479" s="24" t="s">
        <v>646</v>
      </c>
      <c r="D479" s="36">
        <f ca="1">$G$3-$B479</f>
        <v>102</v>
      </c>
      <c r="E479" s="36"/>
      <c r="G479" s="36"/>
      <c r="I479" s="29" t="s">
        <v>806</v>
      </c>
    </row>
    <row r="480" spans="1:9" x14ac:dyDescent="0.25">
      <c r="A480" s="28">
        <v>44069</v>
      </c>
      <c r="B480" s="36"/>
      <c r="D480" s="36"/>
      <c r="E480" s="36"/>
      <c r="G480" s="36"/>
      <c r="I480" s="29" t="s">
        <v>806</v>
      </c>
    </row>
    <row r="481" spans="1:10" x14ac:dyDescent="0.25">
      <c r="A481" s="28">
        <v>44070</v>
      </c>
      <c r="B481" s="36"/>
      <c r="D481" s="36"/>
      <c r="E481" s="36"/>
      <c r="G481" s="36"/>
      <c r="I481" s="29" t="s">
        <v>806</v>
      </c>
    </row>
    <row r="482" spans="1:10" x14ac:dyDescent="0.25">
      <c r="A482" s="28">
        <v>44071</v>
      </c>
      <c r="B482" s="36"/>
      <c r="D482" s="36"/>
      <c r="E482" s="36"/>
      <c r="G482" s="36"/>
      <c r="I482" s="29" t="s">
        <v>806</v>
      </c>
    </row>
    <row r="483" spans="1:10" x14ac:dyDescent="0.25">
      <c r="A483" s="28">
        <v>44072</v>
      </c>
      <c r="B483" s="36"/>
      <c r="D483" s="36"/>
      <c r="E483" s="36"/>
      <c r="G483" s="36"/>
      <c r="I483" s="29" t="s">
        <v>806</v>
      </c>
    </row>
    <row r="484" spans="1:10" x14ac:dyDescent="0.25">
      <c r="A484" s="28">
        <v>44073</v>
      </c>
      <c r="B484" s="36"/>
      <c r="D484" s="36"/>
      <c r="E484" s="36"/>
      <c r="G484" s="36"/>
      <c r="I484" s="29" t="s">
        <v>806</v>
      </c>
    </row>
    <row r="485" spans="1:10" x14ac:dyDescent="0.25">
      <c r="A485" s="28">
        <v>44074</v>
      </c>
      <c r="B485" s="36"/>
      <c r="D485" s="36"/>
      <c r="E485" s="36"/>
      <c r="G485" s="36"/>
      <c r="I485" s="29" t="s">
        <v>806</v>
      </c>
    </row>
    <row r="486" spans="1:10" x14ac:dyDescent="0.25">
      <c r="A486" s="28">
        <v>44075</v>
      </c>
      <c r="B486" s="36">
        <v>1653</v>
      </c>
      <c r="C486" s="24" t="s">
        <v>569</v>
      </c>
      <c r="D486" s="36">
        <f ca="1">$G$3-$B486</f>
        <v>367</v>
      </c>
      <c r="E486" s="36"/>
      <c r="F486" s="38"/>
      <c r="G486" s="36"/>
      <c r="I486" s="29" t="s">
        <v>806</v>
      </c>
    </row>
    <row r="487" spans="1:10" x14ac:dyDescent="0.25">
      <c r="A487" s="28">
        <v>44076</v>
      </c>
      <c r="B487" s="36">
        <v>1815</v>
      </c>
      <c r="C487" s="24" t="s">
        <v>75</v>
      </c>
      <c r="D487" s="36">
        <f ca="1">$G$3-$B487</f>
        <v>205</v>
      </c>
      <c r="E487" s="36"/>
      <c r="F487" s="38"/>
      <c r="G487" s="36"/>
      <c r="I487" s="29" t="s">
        <v>806</v>
      </c>
    </row>
    <row r="488" spans="1:10" x14ac:dyDescent="0.25">
      <c r="A488" s="28">
        <v>44077</v>
      </c>
      <c r="B488" s="36"/>
      <c r="D488" s="36"/>
      <c r="E488" s="36"/>
      <c r="F488" s="38"/>
      <c r="G488" s="36"/>
      <c r="I488" s="29" t="s">
        <v>806</v>
      </c>
    </row>
    <row r="489" spans="1:10" x14ac:dyDescent="0.25">
      <c r="A489" s="28">
        <v>44078</v>
      </c>
      <c r="B489" s="36">
        <v>1824</v>
      </c>
      <c r="C489" s="24" t="s">
        <v>18</v>
      </c>
      <c r="D489" s="36">
        <f t="shared" ref="D489:D495" ca="1" si="75">$G$3-$B489</f>
        <v>196</v>
      </c>
      <c r="E489" s="36">
        <v>1892</v>
      </c>
      <c r="F489" s="24" t="s">
        <v>710</v>
      </c>
      <c r="G489" s="36">
        <f ca="1">$G$3-$E489</f>
        <v>128</v>
      </c>
      <c r="I489" s="29" t="s">
        <v>806</v>
      </c>
    </row>
    <row r="490" spans="1:10" x14ac:dyDescent="0.25">
      <c r="A490" s="28">
        <v>44079</v>
      </c>
      <c r="B490" s="36">
        <v>1735</v>
      </c>
      <c r="C490" s="24" t="s">
        <v>10</v>
      </c>
      <c r="D490" s="36">
        <f t="shared" ca="1" si="75"/>
        <v>285</v>
      </c>
      <c r="E490" s="36">
        <v>1791</v>
      </c>
      <c r="F490" s="24" t="s">
        <v>597</v>
      </c>
      <c r="G490" s="36">
        <f ca="1">$G$3-$E490</f>
        <v>229</v>
      </c>
      <c r="H490" s="36">
        <v>1912</v>
      </c>
      <c r="I490" s="24" t="s">
        <v>19</v>
      </c>
      <c r="J490" s="36">
        <f ca="1">$G$3-$H490</f>
        <v>108</v>
      </c>
    </row>
    <row r="491" spans="1:10" x14ac:dyDescent="0.25">
      <c r="A491" s="28">
        <v>44080</v>
      </c>
      <c r="B491" s="36">
        <v>1903</v>
      </c>
      <c r="C491" s="24" t="s">
        <v>90</v>
      </c>
      <c r="D491" s="36">
        <f t="shared" ca="1" si="75"/>
        <v>117</v>
      </c>
      <c r="E491" s="36"/>
      <c r="F491" s="38"/>
      <c r="G491" s="36"/>
      <c r="I491" s="30" t="s">
        <v>806</v>
      </c>
    </row>
    <row r="492" spans="1:10" x14ac:dyDescent="0.25">
      <c r="A492" s="28">
        <v>44081</v>
      </c>
      <c r="B492" s="36">
        <v>1635</v>
      </c>
      <c r="C492" s="24" t="s">
        <v>767</v>
      </c>
      <c r="D492" s="36">
        <f t="shared" ca="1" si="75"/>
        <v>385</v>
      </c>
      <c r="E492" s="36"/>
      <c r="F492" s="38"/>
      <c r="G492" s="36"/>
      <c r="I492" s="30" t="s">
        <v>806</v>
      </c>
    </row>
    <row r="493" spans="1:10" x14ac:dyDescent="0.25">
      <c r="A493" s="28">
        <v>44082</v>
      </c>
      <c r="B493" s="36">
        <v>1841</v>
      </c>
      <c r="C493" s="24" t="s">
        <v>667</v>
      </c>
      <c r="D493" s="36">
        <f t="shared" ca="1" si="75"/>
        <v>179</v>
      </c>
      <c r="E493" s="36"/>
      <c r="F493" s="38"/>
      <c r="G493" s="36"/>
      <c r="I493" s="30" t="s">
        <v>806</v>
      </c>
    </row>
    <row r="494" spans="1:10" x14ac:dyDescent="0.25">
      <c r="A494" s="28">
        <v>44083</v>
      </c>
      <c r="B494" s="36">
        <v>1583</v>
      </c>
      <c r="C494" s="24" t="s">
        <v>674</v>
      </c>
      <c r="D494" s="36">
        <f t="shared" ca="1" si="75"/>
        <v>437</v>
      </c>
      <c r="E494" s="36"/>
      <c r="F494" s="38"/>
      <c r="G494" s="36"/>
      <c r="I494" s="30" t="s">
        <v>806</v>
      </c>
    </row>
    <row r="495" spans="1:10" x14ac:dyDescent="0.25">
      <c r="A495" s="28">
        <v>44084</v>
      </c>
      <c r="B495" s="36">
        <v>1659</v>
      </c>
      <c r="C495" s="24" t="s">
        <v>40</v>
      </c>
      <c r="D495" s="36">
        <f t="shared" ca="1" si="75"/>
        <v>361</v>
      </c>
      <c r="E495" s="36"/>
      <c r="F495" s="38"/>
      <c r="G495" s="36"/>
      <c r="I495" s="30" t="s">
        <v>806</v>
      </c>
    </row>
    <row r="496" spans="1:10" x14ac:dyDescent="0.25">
      <c r="A496" s="28">
        <v>44085</v>
      </c>
      <c r="B496" s="36"/>
      <c r="D496" s="36"/>
      <c r="E496" s="36"/>
      <c r="F496" s="38"/>
      <c r="G496" s="36"/>
      <c r="I496" s="30" t="s">
        <v>806</v>
      </c>
    </row>
    <row r="497" spans="1:10" x14ac:dyDescent="0.25">
      <c r="A497" s="28">
        <v>44086</v>
      </c>
      <c r="B497" s="36"/>
      <c r="D497" s="36"/>
      <c r="E497" s="36"/>
      <c r="F497" s="38"/>
      <c r="G497" s="36"/>
      <c r="I497" s="30" t="s">
        <v>806</v>
      </c>
    </row>
    <row r="498" spans="1:10" x14ac:dyDescent="0.25">
      <c r="A498" s="28">
        <v>44087</v>
      </c>
      <c r="B498" s="36">
        <v>1874</v>
      </c>
      <c r="C498" s="24" t="s">
        <v>47</v>
      </c>
      <c r="D498" s="36">
        <f ca="1">$G$3-$B498</f>
        <v>146</v>
      </c>
      <c r="E498" s="36"/>
      <c r="F498" s="38"/>
      <c r="G498" s="36"/>
      <c r="I498" s="30" t="s">
        <v>806</v>
      </c>
    </row>
    <row r="499" spans="1:10" x14ac:dyDescent="0.25">
      <c r="A499" s="28">
        <v>44088</v>
      </c>
      <c r="B499" s="36">
        <v>1737</v>
      </c>
      <c r="C499" s="24" t="s">
        <v>685</v>
      </c>
      <c r="D499" s="36">
        <f ca="1">$G$3-$B499</f>
        <v>283</v>
      </c>
      <c r="E499" s="36">
        <v>1760</v>
      </c>
      <c r="F499" s="24" t="s">
        <v>657</v>
      </c>
      <c r="G499" s="36">
        <f ca="1">$G$3-$E499</f>
        <v>260</v>
      </c>
      <c r="I499" s="30" t="s">
        <v>806</v>
      </c>
    </row>
    <row r="500" spans="1:10" x14ac:dyDescent="0.25">
      <c r="A500" s="28">
        <v>44089</v>
      </c>
      <c r="B500" s="36">
        <v>1858</v>
      </c>
      <c r="C500" s="24" t="s">
        <v>66</v>
      </c>
      <c r="D500" s="36">
        <f ca="1">$G$3-$B500</f>
        <v>162</v>
      </c>
      <c r="E500" s="36"/>
      <c r="F500" s="38"/>
      <c r="G500" s="36"/>
      <c r="I500" s="30" t="s">
        <v>806</v>
      </c>
    </row>
    <row r="501" spans="1:10" x14ac:dyDescent="0.25">
      <c r="A501" s="28">
        <v>44090</v>
      </c>
      <c r="B501" s="36"/>
      <c r="D501" s="36"/>
      <c r="E501" s="36"/>
      <c r="F501" s="38"/>
      <c r="G501" s="36"/>
      <c r="I501" s="30" t="s">
        <v>806</v>
      </c>
    </row>
    <row r="502" spans="1:10" x14ac:dyDescent="0.25">
      <c r="A502" s="28">
        <v>44091</v>
      </c>
      <c r="B502" s="36"/>
      <c r="D502" s="36"/>
      <c r="E502" s="36"/>
      <c r="F502" s="38"/>
      <c r="G502" s="36"/>
      <c r="I502" s="30" t="s">
        <v>806</v>
      </c>
    </row>
    <row r="503" spans="1:10" x14ac:dyDescent="0.25">
      <c r="A503" s="28">
        <v>44092</v>
      </c>
      <c r="B503" s="36"/>
      <c r="D503" s="36"/>
      <c r="E503" s="36"/>
      <c r="F503" s="38"/>
      <c r="G503" s="36"/>
      <c r="I503" s="30" t="s">
        <v>806</v>
      </c>
    </row>
    <row r="504" spans="1:10" x14ac:dyDescent="0.25">
      <c r="A504" s="28">
        <v>44093</v>
      </c>
      <c r="B504" s="36"/>
      <c r="D504" s="36"/>
      <c r="E504" s="36"/>
      <c r="F504" s="38"/>
      <c r="G504" s="36"/>
      <c r="I504" s="30" t="s">
        <v>806</v>
      </c>
    </row>
    <row r="505" spans="1:10" x14ac:dyDescent="0.25">
      <c r="A505" s="28">
        <v>44094</v>
      </c>
      <c r="B505" s="36"/>
      <c r="D505" s="36"/>
      <c r="E505" s="36"/>
      <c r="F505" s="38"/>
      <c r="G505" s="36"/>
      <c r="I505" s="30" t="s">
        <v>806</v>
      </c>
    </row>
    <row r="506" spans="1:10" x14ac:dyDescent="0.25">
      <c r="A506" s="28">
        <v>44095</v>
      </c>
      <c r="B506" s="36"/>
      <c r="D506" s="36"/>
      <c r="E506" s="36"/>
      <c r="F506" s="38"/>
      <c r="G506" s="36"/>
      <c r="I506" s="30" t="s">
        <v>806</v>
      </c>
    </row>
    <row r="507" spans="1:10" x14ac:dyDescent="0.25">
      <c r="A507" s="28">
        <v>44096</v>
      </c>
      <c r="B507" s="36"/>
      <c r="D507" s="36"/>
      <c r="E507" s="36"/>
      <c r="F507" s="38"/>
      <c r="G507" s="36"/>
      <c r="I507" s="30" t="s">
        <v>806</v>
      </c>
    </row>
    <row r="508" spans="1:10" x14ac:dyDescent="0.25">
      <c r="A508" s="28">
        <v>44097</v>
      </c>
      <c r="B508" s="36"/>
      <c r="D508" s="36"/>
      <c r="E508" s="36"/>
      <c r="F508" s="38"/>
      <c r="G508" s="36"/>
      <c r="I508" s="30" t="s">
        <v>806</v>
      </c>
    </row>
    <row r="509" spans="1:10" x14ac:dyDescent="0.25">
      <c r="A509" s="28">
        <v>44098</v>
      </c>
      <c r="B509" s="36"/>
      <c r="D509" s="36"/>
      <c r="E509" s="36"/>
      <c r="F509" s="38"/>
      <c r="G509" s="36"/>
      <c r="I509" s="30" t="s">
        <v>806</v>
      </c>
    </row>
    <row r="510" spans="1:10" x14ac:dyDescent="0.25">
      <c r="A510" s="28">
        <v>44099</v>
      </c>
      <c r="B510" s="36">
        <v>1683</v>
      </c>
      <c r="C510" s="24" t="s">
        <v>41</v>
      </c>
      <c r="D510" s="36">
        <f ca="1">$G$3-$B510</f>
        <v>337</v>
      </c>
      <c r="E510" s="36">
        <v>1902</v>
      </c>
      <c r="F510" s="24" t="s">
        <v>739</v>
      </c>
      <c r="G510" s="36">
        <f ca="1">$G$3-$E510</f>
        <v>118</v>
      </c>
      <c r="H510" s="36">
        <v>1906</v>
      </c>
      <c r="I510" s="24" t="s">
        <v>52</v>
      </c>
      <c r="J510" s="36">
        <f ca="1">$G$3-$H510</f>
        <v>114</v>
      </c>
    </row>
    <row r="511" spans="1:10" x14ac:dyDescent="0.25">
      <c r="A511" s="28">
        <v>44100</v>
      </c>
      <c r="B511" s="36">
        <v>1898</v>
      </c>
      <c r="C511" s="24" t="s">
        <v>676</v>
      </c>
      <c r="D511" s="36">
        <f ca="1">$G$3-$B511</f>
        <v>122</v>
      </c>
      <c r="E511" s="36"/>
      <c r="G511" s="36"/>
      <c r="I511" s="30" t="s">
        <v>806</v>
      </c>
    </row>
    <row r="512" spans="1:10" x14ac:dyDescent="0.25">
      <c r="A512" s="28">
        <v>44101</v>
      </c>
      <c r="B512" s="36"/>
      <c r="D512" s="36"/>
      <c r="E512" s="36"/>
      <c r="G512" s="36"/>
      <c r="I512" s="30" t="s">
        <v>806</v>
      </c>
    </row>
    <row r="513" spans="1:9" x14ac:dyDescent="0.25">
      <c r="A513" s="28">
        <v>44102</v>
      </c>
      <c r="B513" s="36"/>
      <c r="D513" s="36"/>
      <c r="E513" s="36"/>
      <c r="G513" s="36"/>
      <c r="I513" s="30" t="s">
        <v>806</v>
      </c>
    </row>
    <row r="514" spans="1:9" x14ac:dyDescent="0.25">
      <c r="A514" s="28">
        <v>44103</v>
      </c>
      <c r="B514" s="36"/>
      <c r="D514" s="36"/>
      <c r="E514" s="36"/>
      <c r="G514" s="36"/>
      <c r="I514" s="30" t="s">
        <v>806</v>
      </c>
    </row>
    <row r="515" spans="1:9" x14ac:dyDescent="0.25">
      <c r="A515" s="28">
        <v>44104</v>
      </c>
      <c r="B515" s="36"/>
      <c r="D515" s="36"/>
      <c r="E515" s="36"/>
      <c r="G515" s="36"/>
      <c r="I515" s="30" t="s">
        <v>806</v>
      </c>
    </row>
    <row r="516" spans="1:9" x14ac:dyDescent="0.25">
      <c r="A516" s="28">
        <v>44105</v>
      </c>
      <c r="B516" s="36">
        <v>1899</v>
      </c>
      <c r="C516" s="24" t="s">
        <v>96</v>
      </c>
      <c r="D516" s="36">
        <f ca="1">$G$3-$B516</f>
        <v>121</v>
      </c>
      <c r="E516" s="36"/>
      <c r="F516" s="38"/>
      <c r="G516" s="36"/>
      <c r="I516" s="30" t="s">
        <v>806</v>
      </c>
    </row>
    <row r="517" spans="1:9" x14ac:dyDescent="0.25">
      <c r="A517" s="28">
        <v>44106</v>
      </c>
      <c r="B517" s="36"/>
      <c r="D517" s="36"/>
      <c r="E517" s="36"/>
      <c r="F517" s="38"/>
      <c r="G517" s="36"/>
      <c r="I517" s="30" t="s">
        <v>806</v>
      </c>
    </row>
    <row r="518" spans="1:9" x14ac:dyDescent="0.25">
      <c r="A518" s="28">
        <v>44107</v>
      </c>
      <c r="B518" s="36">
        <v>1936</v>
      </c>
      <c r="C518" s="24" t="s">
        <v>725</v>
      </c>
      <c r="D518" s="36">
        <f ca="1">$G$3-$B518</f>
        <v>84</v>
      </c>
      <c r="E518" s="36">
        <v>1937</v>
      </c>
      <c r="F518" s="24" t="s">
        <v>89</v>
      </c>
      <c r="G518" s="36">
        <f ca="1">$G$3-$E518</f>
        <v>83</v>
      </c>
      <c r="I518" s="30" t="s">
        <v>806</v>
      </c>
    </row>
    <row r="519" spans="1:9" x14ac:dyDescent="0.25">
      <c r="A519" s="28">
        <v>44108</v>
      </c>
      <c r="B519" s="36">
        <v>1930</v>
      </c>
      <c r="C519" s="24" t="s">
        <v>76</v>
      </c>
      <c r="D519" s="36">
        <f ca="1">$G$3-$B519</f>
        <v>90</v>
      </c>
      <c r="E519" s="36"/>
      <c r="F519" s="38"/>
      <c r="G519" s="36"/>
      <c r="I519" s="30" t="s">
        <v>806</v>
      </c>
    </row>
    <row r="520" spans="1:9" x14ac:dyDescent="0.25">
      <c r="A520" s="28">
        <v>44109</v>
      </c>
      <c r="B520" s="36"/>
      <c r="D520" s="36"/>
      <c r="E520" s="36"/>
      <c r="F520" s="38"/>
      <c r="G520" s="36"/>
      <c r="I520" s="30" t="s">
        <v>806</v>
      </c>
    </row>
    <row r="521" spans="1:9" x14ac:dyDescent="0.25">
      <c r="A521" s="28">
        <v>44110</v>
      </c>
      <c r="B521" s="36">
        <v>1882</v>
      </c>
      <c r="C521" s="24" t="s">
        <v>57</v>
      </c>
      <c r="D521" s="36">
        <f ca="1">$G$3-$B521</f>
        <v>138</v>
      </c>
      <c r="E521" s="36"/>
      <c r="F521" s="25"/>
      <c r="G521" s="36"/>
      <c r="I521" s="30" t="s">
        <v>806</v>
      </c>
    </row>
    <row r="522" spans="1:9" x14ac:dyDescent="0.25">
      <c r="A522" s="28">
        <v>44111</v>
      </c>
      <c r="B522" s="36"/>
      <c r="D522" s="36"/>
      <c r="E522" s="36"/>
      <c r="F522" s="25"/>
      <c r="G522" s="36"/>
      <c r="I522" s="30" t="s">
        <v>806</v>
      </c>
    </row>
    <row r="523" spans="1:9" x14ac:dyDescent="0.25">
      <c r="A523" s="28">
        <v>44112</v>
      </c>
      <c r="B523" s="36">
        <v>1551</v>
      </c>
      <c r="C523" s="24" t="s">
        <v>580</v>
      </c>
      <c r="D523" s="36">
        <f ca="1">$G$3-$B523</f>
        <v>469</v>
      </c>
      <c r="E523" s="36"/>
      <c r="F523" s="25"/>
      <c r="G523" s="36"/>
      <c r="I523" s="30" t="s">
        <v>806</v>
      </c>
    </row>
    <row r="524" spans="1:9" x14ac:dyDescent="0.25">
      <c r="A524" s="28">
        <v>44113</v>
      </c>
      <c r="B524" s="36">
        <v>1835</v>
      </c>
      <c r="C524" s="24" t="s">
        <v>734</v>
      </c>
      <c r="D524" s="36">
        <f ca="1">$G$3-$B524</f>
        <v>185</v>
      </c>
      <c r="E524" s="36">
        <v>1919</v>
      </c>
      <c r="F524" s="24" t="s">
        <v>86</v>
      </c>
      <c r="G524" s="36">
        <f ca="1">$G$3-$E524</f>
        <v>101</v>
      </c>
      <c r="I524" s="30" t="s">
        <v>806</v>
      </c>
    </row>
    <row r="525" spans="1:9" x14ac:dyDescent="0.25">
      <c r="A525" s="28">
        <v>44114</v>
      </c>
      <c r="B525" s="36">
        <v>1813</v>
      </c>
      <c r="C525" s="24" t="s">
        <v>59</v>
      </c>
      <c r="D525" s="36">
        <f ca="1">$G$3-$B525</f>
        <v>207</v>
      </c>
      <c r="E525" s="36"/>
      <c r="F525" s="25"/>
      <c r="G525" s="36"/>
      <c r="I525" s="30" t="s">
        <v>806</v>
      </c>
    </row>
    <row r="526" spans="1:9" x14ac:dyDescent="0.25">
      <c r="A526" s="28">
        <v>44115</v>
      </c>
      <c r="B526" s="36"/>
      <c r="D526" s="36"/>
      <c r="E526" s="36"/>
      <c r="F526" s="25"/>
      <c r="G526" s="36"/>
      <c r="I526" s="30" t="s">
        <v>806</v>
      </c>
    </row>
    <row r="527" spans="1:9" x14ac:dyDescent="0.25">
      <c r="A527" s="28">
        <v>44116</v>
      </c>
      <c r="B527" s="36">
        <v>1872</v>
      </c>
      <c r="C527" s="24" t="s">
        <v>752</v>
      </c>
      <c r="D527" s="36">
        <f ca="1">$G$3-$B527</f>
        <v>148</v>
      </c>
      <c r="E527" s="36"/>
      <c r="F527" s="25"/>
      <c r="G527" s="36"/>
      <c r="I527" s="30" t="s">
        <v>806</v>
      </c>
    </row>
    <row r="528" spans="1:9" x14ac:dyDescent="0.25">
      <c r="A528" s="28">
        <v>44117</v>
      </c>
      <c r="B528" s="36"/>
      <c r="D528" s="36"/>
      <c r="E528" s="36"/>
      <c r="F528" s="25"/>
      <c r="G528" s="36"/>
      <c r="I528" s="30" t="s">
        <v>806</v>
      </c>
    </row>
    <row r="529" spans="1:10" x14ac:dyDescent="0.25">
      <c r="A529" s="28">
        <v>44118</v>
      </c>
      <c r="B529" s="36">
        <v>1585</v>
      </c>
      <c r="C529" s="24" t="s">
        <v>50</v>
      </c>
      <c r="D529" s="36">
        <f ca="1">$G$3-$B529</f>
        <v>435</v>
      </c>
      <c r="E529" s="36"/>
      <c r="F529" s="25"/>
      <c r="G529" s="36"/>
      <c r="I529" s="30" t="s">
        <v>806</v>
      </c>
    </row>
    <row r="530" spans="1:10" x14ac:dyDescent="0.25">
      <c r="A530" s="28">
        <v>44119</v>
      </c>
      <c r="B530" s="36"/>
      <c r="D530" s="36"/>
      <c r="E530" s="36"/>
      <c r="F530" s="25"/>
      <c r="G530" s="36"/>
      <c r="I530" s="30" t="s">
        <v>806</v>
      </c>
    </row>
    <row r="531" spans="1:10" x14ac:dyDescent="0.25">
      <c r="A531" s="28">
        <v>44120</v>
      </c>
      <c r="B531" s="36"/>
      <c r="D531" s="36"/>
      <c r="E531" s="36"/>
      <c r="F531" s="25"/>
      <c r="G531" s="36"/>
      <c r="I531" s="30" t="s">
        <v>806</v>
      </c>
    </row>
    <row r="532" spans="1:10" x14ac:dyDescent="0.25">
      <c r="A532" s="28">
        <v>44121</v>
      </c>
      <c r="B532" s="36"/>
      <c r="D532" s="36"/>
      <c r="E532" s="36"/>
      <c r="F532" s="25"/>
      <c r="G532" s="36"/>
      <c r="I532" s="30" t="s">
        <v>806</v>
      </c>
    </row>
    <row r="533" spans="1:10" x14ac:dyDescent="0.25">
      <c r="A533" s="28">
        <v>44122</v>
      </c>
      <c r="B533" s="36"/>
      <c r="D533" s="36"/>
      <c r="E533" s="36"/>
      <c r="F533" s="25"/>
      <c r="G533" s="36"/>
      <c r="I533" s="30" t="s">
        <v>806</v>
      </c>
    </row>
    <row r="534" spans="1:10" x14ac:dyDescent="0.25">
      <c r="A534" s="28">
        <v>44123</v>
      </c>
      <c r="B534" s="36"/>
      <c r="D534" s="36"/>
      <c r="E534" s="36"/>
      <c r="F534" s="25"/>
      <c r="G534" s="36"/>
      <c r="I534" s="30" t="s">
        <v>806</v>
      </c>
    </row>
    <row r="535" spans="1:10" x14ac:dyDescent="0.25">
      <c r="A535" s="28">
        <v>44124</v>
      </c>
      <c r="B535" s="36">
        <v>1874</v>
      </c>
      <c r="C535" s="24" t="s">
        <v>28</v>
      </c>
      <c r="D535" s="36">
        <f ca="1">$G$3-$B535</f>
        <v>146</v>
      </c>
      <c r="E535" s="36"/>
      <c r="F535" s="25"/>
      <c r="G535" s="36"/>
      <c r="I535" s="30" t="s">
        <v>806</v>
      </c>
    </row>
    <row r="536" spans="1:10" x14ac:dyDescent="0.25">
      <c r="A536" s="28">
        <v>44125</v>
      </c>
      <c r="B536" s="36">
        <v>1764</v>
      </c>
      <c r="C536" s="24" t="s">
        <v>97</v>
      </c>
      <c r="D536" s="36">
        <f ca="1">$G$3-$B536</f>
        <v>256</v>
      </c>
      <c r="E536" s="36"/>
      <c r="F536" s="25"/>
      <c r="G536" s="36"/>
      <c r="I536" s="30" t="s">
        <v>806</v>
      </c>
    </row>
    <row r="537" spans="1:10" x14ac:dyDescent="0.25">
      <c r="A537" s="28">
        <v>44126</v>
      </c>
      <c r="B537" s="36">
        <v>1811</v>
      </c>
      <c r="C537" s="24" t="s">
        <v>31</v>
      </c>
      <c r="D537" s="36">
        <f ca="1">$G$3-$B537</f>
        <v>209</v>
      </c>
      <c r="E537" s="36"/>
      <c r="F537" s="25"/>
      <c r="G537" s="36"/>
      <c r="I537" s="30" t="s">
        <v>806</v>
      </c>
    </row>
    <row r="538" spans="1:10" x14ac:dyDescent="0.25">
      <c r="A538" s="28">
        <v>44127</v>
      </c>
      <c r="B538" s="36"/>
      <c r="D538" s="36"/>
      <c r="E538" s="36"/>
      <c r="F538" s="25"/>
      <c r="G538" s="36"/>
      <c r="I538" s="30" t="s">
        <v>806</v>
      </c>
    </row>
    <row r="539" spans="1:10" x14ac:dyDescent="0.25">
      <c r="A539" s="28">
        <v>44128</v>
      </c>
      <c r="B539" s="36">
        <v>1925</v>
      </c>
      <c r="C539" s="24" t="s">
        <v>14</v>
      </c>
      <c r="D539" s="36">
        <f ca="1">$G$3-$B539</f>
        <v>95</v>
      </c>
      <c r="E539" s="36"/>
      <c r="F539" s="25"/>
      <c r="G539" s="36"/>
      <c r="I539" s="30" t="s">
        <v>806</v>
      </c>
    </row>
    <row r="540" spans="1:10" x14ac:dyDescent="0.25">
      <c r="A540" s="28">
        <v>44129</v>
      </c>
      <c r="B540" s="36">
        <v>1825</v>
      </c>
      <c r="C540" s="24" t="s">
        <v>606</v>
      </c>
      <c r="D540" s="36">
        <f ca="1">$G$3-$B540</f>
        <v>195</v>
      </c>
      <c r="E540" s="36">
        <v>1838</v>
      </c>
      <c r="F540" s="24" t="s">
        <v>648</v>
      </c>
      <c r="G540" s="36">
        <f ca="1">$G$3-$E540</f>
        <v>182</v>
      </c>
      <c r="I540" s="30" t="s">
        <v>806</v>
      </c>
    </row>
    <row r="541" spans="1:10" x14ac:dyDescent="0.25">
      <c r="A541" s="28">
        <v>44130</v>
      </c>
      <c r="B541" s="36">
        <v>1685</v>
      </c>
      <c r="C541" s="24" t="s">
        <v>46</v>
      </c>
      <c r="D541" s="36">
        <f ca="1">$G$3-$B541</f>
        <v>335</v>
      </c>
      <c r="E541" s="36"/>
      <c r="F541" s="25"/>
      <c r="G541" s="36"/>
      <c r="I541" s="30" t="s">
        <v>806</v>
      </c>
    </row>
    <row r="542" spans="1:10" x14ac:dyDescent="0.25">
      <c r="A542" s="28">
        <v>44131</v>
      </c>
      <c r="B542" s="36">
        <v>1782</v>
      </c>
      <c r="C542" s="24" t="s">
        <v>719</v>
      </c>
      <c r="D542" s="36">
        <f ca="1">$G$3-$B542</f>
        <v>238</v>
      </c>
      <c r="E542" s="36">
        <v>1912</v>
      </c>
      <c r="F542" s="24" t="s">
        <v>713</v>
      </c>
      <c r="G542" s="36">
        <f ca="1">$G$3-$E542</f>
        <v>108</v>
      </c>
      <c r="H542" s="36">
        <v>1935</v>
      </c>
      <c r="I542" s="24" t="s">
        <v>100</v>
      </c>
      <c r="J542" s="36">
        <f ca="1">$G$3-$H542</f>
        <v>85</v>
      </c>
    </row>
    <row r="543" spans="1:10" x14ac:dyDescent="0.25">
      <c r="A543" s="28">
        <v>44132</v>
      </c>
      <c r="B543" s="36"/>
      <c r="D543" s="36"/>
      <c r="E543" s="36"/>
      <c r="F543" s="25"/>
      <c r="G543" s="36"/>
      <c r="I543" s="30" t="s">
        <v>806</v>
      </c>
    </row>
    <row r="544" spans="1:10" x14ac:dyDescent="0.25">
      <c r="A544" s="28">
        <v>44133</v>
      </c>
      <c r="B544" s="36"/>
      <c r="D544" s="36"/>
      <c r="E544" s="36"/>
      <c r="F544" s="25"/>
      <c r="G544" s="36"/>
      <c r="I544" s="30" t="s">
        <v>806</v>
      </c>
    </row>
    <row r="545" spans="1:9" x14ac:dyDescent="0.25">
      <c r="A545" s="28">
        <v>44134</v>
      </c>
      <c r="B545" s="36">
        <v>1907</v>
      </c>
      <c r="C545" s="24" t="s">
        <v>83</v>
      </c>
      <c r="D545" s="36">
        <f ca="1">$G$3-$B545</f>
        <v>113</v>
      </c>
      <c r="E545" s="36"/>
      <c r="F545" s="25"/>
      <c r="G545" s="36"/>
      <c r="I545" s="30" t="s">
        <v>806</v>
      </c>
    </row>
    <row r="546" spans="1:9" x14ac:dyDescent="0.25">
      <c r="A546" s="28">
        <v>44135</v>
      </c>
      <c r="B546" s="36"/>
      <c r="D546" s="36"/>
      <c r="E546" s="36"/>
      <c r="F546" s="25"/>
      <c r="G546" s="36"/>
      <c r="I546" s="30" t="s">
        <v>806</v>
      </c>
    </row>
    <row r="547" spans="1:9" x14ac:dyDescent="0.25">
      <c r="A547" s="28">
        <v>44136</v>
      </c>
      <c r="B547" s="36"/>
      <c r="D547" s="36"/>
      <c r="E547" s="36"/>
      <c r="F547" s="25"/>
      <c r="G547" s="36"/>
      <c r="I547" s="30" t="s">
        <v>806</v>
      </c>
    </row>
    <row r="548" spans="1:9" x14ac:dyDescent="0.25">
      <c r="A548" s="28">
        <v>44137</v>
      </c>
      <c r="B548" s="36"/>
      <c r="D548" s="36"/>
      <c r="E548" s="36"/>
      <c r="F548" s="25"/>
      <c r="G548" s="36"/>
      <c r="I548" s="30" t="s">
        <v>806</v>
      </c>
    </row>
    <row r="549" spans="1:9" x14ac:dyDescent="0.25">
      <c r="A549" s="28">
        <v>44138</v>
      </c>
      <c r="B549" s="36">
        <v>1801</v>
      </c>
      <c r="C549" s="24" t="s">
        <v>601</v>
      </c>
      <c r="D549" s="36">
        <f ca="1">$G$3-$B549</f>
        <v>219</v>
      </c>
      <c r="E549" s="36"/>
      <c r="F549" s="25"/>
      <c r="G549" s="36"/>
      <c r="I549" s="30" t="s">
        <v>806</v>
      </c>
    </row>
    <row r="550" spans="1:9" x14ac:dyDescent="0.25">
      <c r="A550" s="28">
        <v>44139</v>
      </c>
      <c r="B550" s="36"/>
      <c r="D550" s="36"/>
      <c r="E550" s="36"/>
      <c r="F550" s="25"/>
      <c r="G550" s="36"/>
      <c r="I550" s="30" t="s">
        <v>806</v>
      </c>
    </row>
    <row r="551" spans="1:9" x14ac:dyDescent="0.25">
      <c r="A551" s="28">
        <v>44140</v>
      </c>
      <c r="B551" s="36">
        <v>1494</v>
      </c>
      <c r="C551" s="24" t="s">
        <v>732</v>
      </c>
      <c r="D551" s="36">
        <f ca="1">$G$3-$B551</f>
        <v>526</v>
      </c>
      <c r="E551" s="36"/>
      <c r="F551" s="25"/>
      <c r="G551" s="36"/>
      <c r="I551" s="30" t="s">
        <v>806</v>
      </c>
    </row>
    <row r="552" spans="1:9" x14ac:dyDescent="0.25">
      <c r="A552" s="28">
        <v>44141</v>
      </c>
      <c r="B552" s="36"/>
      <c r="D552" s="36"/>
      <c r="E552" s="36"/>
      <c r="F552" s="25"/>
      <c r="G552" s="36"/>
      <c r="I552" s="30" t="s">
        <v>806</v>
      </c>
    </row>
    <row r="553" spans="1:9" x14ac:dyDescent="0.25">
      <c r="A553" s="28">
        <v>44142</v>
      </c>
      <c r="B553" s="36">
        <v>1810</v>
      </c>
      <c r="C553" s="24" t="s">
        <v>102</v>
      </c>
      <c r="D553" s="36">
        <f ca="1">$G$3-$B553</f>
        <v>210</v>
      </c>
      <c r="E553" s="36"/>
      <c r="F553" s="25"/>
      <c r="G553" s="36"/>
      <c r="I553" s="30" t="s">
        <v>806</v>
      </c>
    </row>
    <row r="554" spans="1:9" x14ac:dyDescent="0.25">
      <c r="A554" s="28">
        <v>44143</v>
      </c>
      <c r="B554" s="36"/>
      <c r="D554" s="36"/>
      <c r="E554" s="36"/>
      <c r="F554" s="25"/>
      <c r="G554" s="36"/>
      <c r="I554" s="30" t="s">
        <v>806</v>
      </c>
    </row>
    <row r="555" spans="1:9" x14ac:dyDescent="0.25">
      <c r="A555" s="28">
        <v>44144</v>
      </c>
      <c r="B555" s="36"/>
      <c r="D555" s="36"/>
      <c r="E555" s="36"/>
      <c r="F555" s="25"/>
      <c r="G555" s="36"/>
      <c r="I555" s="30" t="s">
        <v>806</v>
      </c>
    </row>
    <row r="556" spans="1:9" x14ac:dyDescent="0.25">
      <c r="A556" s="28">
        <v>44145</v>
      </c>
      <c r="B556" s="36">
        <v>1668</v>
      </c>
      <c r="C556" s="24" t="s">
        <v>661</v>
      </c>
      <c r="D556" s="36">
        <f ca="1">$G$3-$B556</f>
        <v>352</v>
      </c>
      <c r="E556" s="36"/>
      <c r="F556" s="25"/>
      <c r="G556" s="36"/>
      <c r="I556" s="30" t="s">
        <v>806</v>
      </c>
    </row>
    <row r="557" spans="1:9" x14ac:dyDescent="0.25">
      <c r="A557" s="28">
        <v>44146</v>
      </c>
      <c r="B557" s="36"/>
      <c r="D557" s="36"/>
      <c r="E557" s="36"/>
      <c r="F557" s="25"/>
      <c r="G557" s="36"/>
      <c r="I557" s="30" t="s">
        <v>806</v>
      </c>
    </row>
    <row r="558" spans="1:9" x14ac:dyDescent="0.25">
      <c r="A558" s="28">
        <v>44147</v>
      </c>
      <c r="B558" s="36">
        <v>1833</v>
      </c>
      <c r="C558" s="24" t="s">
        <v>651</v>
      </c>
      <c r="D558" s="36">
        <f ca="1">$G$3-$B558</f>
        <v>187</v>
      </c>
      <c r="E558" s="36"/>
      <c r="F558" s="25"/>
      <c r="G558" s="36"/>
      <c r="I558" s="30" t="s">
        <v>806</v>
      </c>
    </row>
    <row r="559" spans="1:9" x14ac:dyDescent="0.25">
      <c r="A559" s="28">
        <v>44148</v>
      </c>
      <c r="B559" s="36"/>
      <c r="D559" s="36"/>
      <c r="E559" s="36"/>
      <c r="F559" s="25"/>
      <c r="G559" s="36"/>
      <c r="I559" s="30" t="s">
        <v>806</v>
      </c>
    </row>
    <row r="560" spans="1:9" x14ac:dyDescent="0.25">
      <c r="A560" s="28">
        <v>44149</v>
      </c>
      <c r="B560" s="36">
        <v>1719</v>
      </c>
      <c r="C560" s="24" t="s">
        <v>562</v>
      </c>
      <c r="D560" s="36">
        <f ca="1">$G$3-$B560</f>
        <v>301</v>
      </c>
      <c r="E560" s="36">
        <v>1900</v>
      </c>
      <c r="F560" s="24" t="s">
        <v>756</v>
      </c>
      <c r="G560" s="36">
        <f ca="1">$G$3-$E560</f>
        <v>120</v>
      </c>
      <c r="I560" s="30" t="s">
        <v>806</v>
      </c>
    </row>
    <row r="561" spans="1:9" x14ac:dyDescent="0.25">
      <c r="A561" s="28">
        <v>44150</v>
      </c>
      <c r="B561" s="36"/>
      <c r="D561" s="36"/>
      <c r="E561" s="36"/>
      <c r="F561" s="25"/>
      <c r="G561" s="36"/>
      <c r="I561" s="30" t="s">
        <v>806</v>
      </c>
    </row>
    <row r="562" spans="1:9" x14ac:dyDescent="0.25">
      <c r="A562" s="28">
        <v>44151</v>
      </c>
      <c r="B562" s="36">
        <v>1895</v>
      </c>
      <c r="C562" s="24" t="s">
        <v>27</v>
      </c>
      <c r="D562" s="36">
        <f ca="1">$G$3-$B562</f>
        <v>125</v>
      </c>
      <c r="E562" s="36"/>
      <c r="F562" s="25"/>
      <c r="G562" s="36"/>
      <c r="I562" s="30" t="s">
        <v>806</v>
      </c>
    </row>
    <row r="563" spans="1:9" x14ac:dyDescent="0.25">
      <c r="A563" s="28">
        <v>44152</v>
      </c>
      <c r="B563" s="36"/>
      <c r="D563" s="36"/>
      <c r="E563" s="36"/>
      <c r="F563" s="25"/>
      <c r="G563" s="36"/>
      <c r="I563" s="30" t="s">
        <v>806</v>
      </c>
    </row>
    <row r="564" spans="1:9" x14ac:dyDescent="0.25">
      <c r="A564" s="28">
        <v>44153</v>
      </c>
      <c r="B564" s="36">
        <v>1786</v>
      </c>
      <c r="C564" s="24" t="s">
        <v>62</v>
      </c>
      <c r="D564" s="36">
        <f ca="1">$G$3-$B564</f>
        <v>234</v>
      </c>
      <c r="E564" s="36"/>
      <c r="F564" s="25"/>
      <c r="G564" s="36"/>
      <c r="I564" s="30" t="s">
        <v>806</v>
      </c>
    </row>
    <row r="565" spans="1:9" x14ac:dyDescent="0.25">
      <c r="A565" s="28">
        <v>44154</v>
      </c>
      <c r="B565" s="36"/>
      <c r="D565" s="36"/>
      <c r="E565" s="36"/>
      <c r="F565" s="25"/>
      <c r="G565" s="36"/>
      <c r="I565" s="30" t="s">
        <v>806</v>
      </c>
    </row>
    <row r="566" spans="1:9" x14ac:dyDescent="0.25">
      <c r="A566" s="28">
        <v>44155</v>
      </c>
      <c r="B566" s="36"/>
      <c r="D566" s="36"/>
      <c r="E566" s="36"/>
      <c r="F566" s="25"/>
      <c r="G566" s="36"/>
      <c r="I566" s="30" t="s">
        <v>806</v>
      </c>
    </row>
    <row r="567" spans="1:9" x14ac:dyDescent="0.25">
      <c r="A567" s="28">
        <v>44156</v>
      </c>
      <c r="B567" s="36"/>
      <c r="D567" s="36"/>
      <c r="E567" s="36"/>
      <c r="F567" s="25"/>
      <c r="G567" s="36"/>
      <c r="I567" s="30" t="s">
        <v>806</v>
      </c>
    </row>
    <row r="568" spans="1:9" x14ac:dyDescent="0.25">
      <c r="A568" s="28">
        <v>44157</v>
      </c>
      <c r="B568" s="36">
        <v>1913</v>
      </c>
      <c r="C568" s="24" t="s">
        <v>653</v>
      </c>
      <c r="D568" s="36">
        <f ca="1">$G$3-$B568</f>
        <v>107</v>
      </c>
      <c r="E568" s="36"/>
      <c r="F568" s="25"/>
      <c r="G568" s="36"/>
      <c r="I568" s="30" t="s">
        <v>806</v>
      </c>
    </row>
    <row r="569" spans="1:9" x14ac:dyDescent="0.25">
      <c r="A569" s="28">
        <v>44158</v>
      </c>
      <c r="B569" s="36">
        <v>1876</v>
      </c>
      <c r="C569" s="24" t="s">
        <v>760</v>
      </c>
      <c r="D569" s="36">
        <f ca="1">$G$3-$B569</f>
        <v>144</v>
      </c>
      <c r="E569" s="36">
        <v>1933</v>
      </c>
      <c r="F569" s="24" t="s">
        <v>38</v>
      </c>
      <c r="G569" s="36">
        <f ca="1">$G$3-$E569</f>
        <v>87</v>
      </c>
      <c r="I569" s="30" t="s">
        <v>806</v>
      </c>
    </row>
    <row r="570" spans="1:9" x14ac:dyDescent="0.25">
      <c r="A570" s="28">
        <v>44159</v>
      </c>
      <c r="B570" s="36"/>
      <c r="D570" s="36"/>
      <c r="E570" s="36"/>
      <c r="F570" s="25"/>
      <c r="G570" s="36"/>
      <c r="I570" s="30" t="s">
        <v>806</v>
      </c>
    </row>
    <row r="571" spans="1:9" x14ac:dyDescent="0.25">
      <c r="A571" s="28">
        <v>44160</v>
      </c>
      <c r="B571" s="36"/>
      <c r="D571" s="36"/>
      <c r="E571" s="36"/>
      <c r="F571" s="25"/>
      <c r="G571" s="36"/>
      <c r="I571" s="30" t="s">
        <v>806</v>
      </c>
    </row>
    <row r="572" spans="1:9" x14ac:dyDescent="0.25">
      <c r="A572" s="28">
        <v>44161</v>
      </c>
      <c r="B572" s="36"/>
      <c r="D572" s="36"/>
      <c r="E572" s="36"/>
      <c r="F572" s="25"/>
      <c r="G572" s="36"/>
      <c r="I572" s="30" t="s">
        <v>806</v>
      </c>
    </row>
    <row r="573" spans="1:9" x14ac:dyDescent="0.25">
      <c r="A573" s="28">
        <v>44162</v>
      </c>
      <c r="B573" s="36"/>
      <c r="D573" s="36"/>
      <c r="E573" s="36"/>
      <c r="F573" s="25"/>
      <c r="G573" s="36"/>
      <c r="I573" s="30" t="s">
        <v>806</v>
      </c>
    </row>
    <row r="574" spans="1:9" x14ac:dyDescent="0.25">
      <c r="A574" s="28">
        <v>44163</v>
      </c>
      <c r="B574" s="36">
        <v>1632</v>
      </c>
      <c r="C574" s="24" t="s">
        <v>32</v>
      </c>
      <c r="D574" s="36">
        <f ca="1">$G$3-$B574</f>
        <v>388</v>
      </c>
      <c r="E574" s="36"/>
      <c r="F574" s="25"/>
      <c r="G574" s="36"/>
      <c r="I574" s="30" t="s">
        <v>806</v>
      </c>
    </row>
    <row r="575" spans="1:9" x14ac:dyDescent="0.25">
      <c r="A575" s="28">
        <v>44164</v>
      </c>
      <c r="B575" s="36">
        <v>1797</v>
      </c>
      <c r="C575" s="24" t="s">
        <v>599</v>
      </c>
      <c r="D575" s="36">
        <f ca="1">$G$3-$B575</f>
        <v>223</v>
      </c>
      <c r="E575" s="36"/>
      <c r="F575" s="25"/>
      <c r="G575" s="36"/>
      <c r="I575" s="30" t="s">
        <v>806</v>
      </c>
    </row>
    <row r="576" spans="1:9" x14ac:dyDescent="0.25">
      <c r="A576" s="28">
        <v>44165</v>
      </c>
      <c r="B576" s="36"/>
      <c r="D576" s="36"/>
      <c r="E576" s="36"/>
      <c r="F576" s="25"/>
      <c r="G576" s="36"/>
      <c r="I576" s="30" t="s">
        <v>806</v>
      </c>
    </row>
    <row r="577" spans="1:10" x14ac:dyDescent="0.25">
      <c r="A577" s="28">
        <v>44166</v>
      </c>
      <c r="B577" s="36"/>
      <c r="D577" s="36"/>
      <c r="E577" s="36"/>
      <c r="F577" s="25"/>
      <c r="G577" s="36"/>
      <c r="I577" s="30" t="s">
        <v>806</v>
      </c>
    </row>
    <row r="578" spans="1:10" x14ac:dyDescent="0.25">
      <c r="A578" s="28">
        <v>44167</v>
      </c>
      <c r="B578" s="36"/>
      <c r="D578" s="36"/>
      <c r="E578" s="36"/>
      <c r="F578" s="25"/>
      <c r="G578" s="36"/>
      <c r="I578" s="30" t="s">
        <v>806</v>
      </c>
    </row>
    <row r="579" spans="1:10" x14ac:dyDescent="0.25">
      <c r="A579" s="28">
        <v>44168</v>
      </c>
      <c r="B579" s="36">
        <v>1883</v>
      </c>
      <c r="C579" s="24" t="s">
        <v>63</v>
      </c>
      <c r="D579" s="36">
        <f ca="1">$G$3-$B579</f>
        <v>137</v>
      </c>
      <c r="E579" s="36"/>
      <c r="F579" s="25"/>
      <c r="G579" s="36"/>
      <c r="I579" s="30" t="s">
        <v>806</v>
      </c>
    </row>
    <row r="580" spans="1:10" x14ac:dyDescent="0.25">
      <c r="A580" s="28">
        <v>44169</v>
      </c>
      <c r="B580" s="36"/>
      <c r="D580" s="36"/>
      <c r="E580" s="36"/>
      <c r="F580" s="25"/>
      <c r="G580" s="36"/>
      <c r="I580" s="30" t="s">
        <v>806</v>
      </c>
    </row>
    <row r="581" spans="1:10" x14ac:dyDescent="0.25">
      <c r="A581" s="28">
        <v>44170</v>
      </c>
      <c r="B581" s="36"/>
      <c r="D581" s="36"/>
      <c r="E581" s="36"/>
      <c r="F581" s="25"/>
      <c r="G581" s="36"/>
      <c r="I581" s="30" t="s">
        <v>806</v>
      </c>
    </row>
    <row r="582" spans="1:10" x14ac:dyDescent="0.25">
      <c r="A582" s="28">
        <v>44171</v>
      </c>
      <c r="B582" s="36">
        <v>1929</v>
      </c>
      <c r="C582" s="24" t="s">
        <v>804</v>
      </c>
      <c r="D582" s="36">
        <f ca="1">$G$3-$B582</f>
        <v>91</v>
      </c>
      <c r="E582" s="36"/>
      <c r="F582" s="25"/>
      <c r="G582" s="36"/>
      <c r="I582" s="30" t="s">
        <v>806</v>
      </c>
    </row>
    <row r="583" spans="1:10" x14ac:dyDescent="0.25">
      <c r="A583" s="28">
        <v>44172</v>
      </c>
      <c r="B583" s="36">
        <v>1863</v>
      </c>
      <c r="C583" s="24" t="s">
        <v>706</v>
      </c>
      <c r="D583" s="36">
        <f ca="1">$G$3-$B583</f>
        <v>157</v>
      </c>
      <c r="E583" s="36"/>
      <c r="F583" s="25"/>
      <c r="G583" s="36"/>
      <c r="I583" s="30" t="s">
        <v>806</v>
      </c>
    </row>
    <row r="584" spans="1:10" x14ac:dyDescent="0.25">
      <c r="A584" s="28">
        <v>44173</v>
      </c>
      <c r="B584" s="36">
        <v>1865</v>
      </c>
      <c r="C584" s="24" t="s">
        <v>51</v>
      </c>
      <c r="D584" s="36">
        <f ca="1">$G$3-$B584</f>
        <v>155</v>
      </c>
      <c r="E584" s="36"/>
      <c r="F584" s="25"/>
      <c r="G584" s="36"/>
      <c r="I584" s="30" t="s">
        <v>806</v>
      </c>
    </row>
    <row r="585" spans="1:10" x14ac:dyDescent="0.25">
      <c r="A585" s="28">
        <v>44174</v>
      </c>
      <c r="B585" s="36"/>
      <c r="D585" s="36"/>
      <c r="E585" s="36"/>
      <c r="F585" s="25"/>
      <c r="G585" s="36"/>
      <c r="I585" s="30" t="s">
        <v>806</v>
      </c>
    </row>
    <row r="586" spans="1:10" x14ac:dyDescent="0.25">
      <c r="A586" s="28">
        <v>44175</v>
      </c>
      <c r="B586" s="36">
        <v>1822</v>
      </c>
      <c r="C586" s="24" t="s">
        <v>614</v>
      </c>
      <c r="D586" s="36">
        <f ca="1">$G$3-$B586</f>
        <v>198</v>
      </c>
      <c r="E586" s="36">
        <v>1908</v>
      </c>
      <c r="F586" s="24" t="s">
        <v>708</v>
      </c>
      <c r="G586" s="36">
        <f ca="1">$G$3-$E586</f>
        <v>112</v>
      </c>
      <c r="I586" s="30" t="s">
        <v>806</v>
      </c>
    </row>
    <row r="587" spans="1:10" x14ac:dyDescent="0.25">
      <c r="A587" s="28">
        <v>44176</v>
      </c>
      <c r="B587" s="36">
        <v>1803</v>
      </c>
      <c r="C587" s="24" t="s">
        <v>15</v>
      </c>
      <c r="D587" s="36">
        <f ca="1">$G$3-$B587</f>
        <v>217</v>
      </c>
      <c r="E587" s="36"/>
      <c r="F587" s="25"/>
      <c r="G587" s="36"/>
      <c r="I587" s="30" t="s">
        <v>806</v>
      </c>
    </row>
    <row r="588" spans="1:10" x14ac:dyDescent="0.25">
      <c r="A588" s="28">
        <v>44177</v>
      </c>
      <c r="B588" s="36"/>
      <c r="D588" s="36"/>
      <c r="E588" s="36"/>
      <c r="F588" s="25"/>
      <c r="G588" s="36"/>
      <c r="I588" s="30" t="s">
        <v>806</v>
      </c>
    </row>
    <row r="589" spans="1:10" x14ac:dyDescent="0.25">
      <c r="A589" s="28">
        <v>44178</v>
      </c>
      <c r="B589" s="36"/>
      <c r="D589" s="36"/>
      <c r="E589" s="36"/>
      <c r="F589" s="25"/>
      <c r="G589" s="36"/>
      <c r="I589" s="30" t="s">
        <v>806</v>
      </c>
    </row>
    <row r="590" spans="1:10" x14ac:dyDescent="0.25">
      <c r="A590" s="28">
        <v>44179</v>
      </c>
      <c r="B590" s="36"/>
      <c r="D590" s="36"/>
      <c r="E590" s="36"/>
      <c r="F590" s="25"/>
      <c r="G590" s="36"/>
      <c r="I590" s="30" t="s">
        <v>806</v>
      </c>
    </row>
    <row r="591" spans="1:10" x14ac:dyDescent="0.25">
      <c r="A591" s="28">
        <v>44180</v>
      </c>
      <c r="B591" s="36">
        <v>1905</v>
      </c>
      <c r="C591" s="24" t="s">
        <v>95</v>
      </c>
      <c r="D591" s="36">
        <f ca="1">$G$3-$B591</f>
        <v>115</v>
      </c>
      <c r="E591" s="36"/>
      <c r="F591" s="25"/>
      <c r="G591" s="36"/>
      <c r="I591" s="30" t="s">
        <v>806</v>
      </c>
    </row>
    <row r="592" spans="1:10" x14ac:dyDescent="0.25">
      <c r="A592" s="28">
        <v>44181</v>
      </c>
      <c r="B592" s="36">
        <v>1882</v>
      </c>
      <c r="C592" s="24" t="s">
        <v>775</v>
      </c>
      <c r="D592" s="36">
        <f ca="1">$G$3-$B592</f>
        <v>138</v>
      </c>
      <c r="E592" s="36">
        <v>1777</v>
      </c>
      <c r="F592" s="24" t="s">
        <v>92</v>
      </c>
      <c r="G592" s="36">
        <f ca="1">$G$3-$E592</f>
        <v>243</v>
      </c>
      <c r="H592" s="36">
        <v>1770</v>
      </c>
      <c r="I592" s="24" t="s">
        <v>12</v>
      </c>
      <c r="J592" s="36">
        <f ca="1">$G$3-$H592</f>
        <v>250</v>
      </c>
    </row>
    <row r="593" spans="1:16" x14ac:dyDescent="0.25">
      <c r="A593" s="28">
        <v>44182</v>
      </c>
      <c r="B593" s="36"/>
      <c r="D593" s="36"/>
      <c r="E593" s="36"/>
      <c r="G593" s="36"/>
      <c r="I593" s="30" t="s">
        <v>806</v>
      </c>
    </row>
    <row r="594" spans="1:16" x14ac:dyDescent="0.25">
      <c r="A594" s="28">
        <v>44183</v>
      </c>
      <c r="B594" s="36"/>
      <c r="D594" s="36"/>
      <c r="E594" s="36"/>
      <c r="G594" s="36"/>
      <c r="I594" s="30" t="s">
        <v>806</v>
      </c>
    </row>
    <row r="595" spans="1:16" x14ac:dyDescent="0.25">
      <c r="A595" s="28">
        <v>44184</v>
      </c>
      <c r="B595" s="36"/>
      <c r="D595" s="36"/>
      <c r="E595" s="36"/>
      <c r="G595" s="36"/>
      <c r="I595" s="30" t="s">
        <v>806</v>
      </c>
    </row>
    <row r="596" spans="1:16" x14ac:dyDescent="0.25">
      <c r="A596" s="28">
        <v>44185</v>
      </c>
      <c r="B596" s="36"/>
      <c r="D596" s="36"/>
      <c r="E596" s="36"/>
      <c r="G596" s="36"/>
      <c r="I596" s="30" t="s">
        <v>806</v>
      </c>
    </row>
    <row r="597" spans="1:16" x14ac:dyDescent="0.25">
      <c r="A597" s="28">
        <v>44186</v>
      </c>
      <c r="B597" s="36">
        <v>1933</v>
      </c>
      <c r="C597" s="24" t="s">
        <v>78</v>
      </c>
      <c r="D597" s="36">
        <f ca="1">$G$3-$B597</f>
        <v>87</v>
      </c>
      <c r="E597" s="36"/>
      <c r="F597" s="25"/>
      <c r="G597" s="36"/>
      <c r="I597" s="30" t="s">
        <v>806</v>
      </c>
    </row>
    <row r="598" spans="1:16" x14ac:dyDescent="0.25">
      <c r="A598" s="28">
        <v>44187</v>
      </c>
      <c r="B598" s="36">
        <v>1858</v>
      </c>
      <c r="C598" s="24" t="s">
        <v>39</v>
      </c>
      <c r="D598" s="36">
        <f ca="1">$G$3-$B598</f>
        <v>162</v>
      </c>
      <c r="E598" s="36">
        <v>1883</v>
      </c>
      <c r="F598" s="24" t="s">
        <v>743</v>
      </c>
      <c r="G598" s="36">
        <f ca="1">$G$3-$E598</f>
        <v>137</v>
      </c>
      <c r="I598" s="30" t="s">
        <v>806</v>
      </c>
    </row>
    <row r="599" spans="1:16" x14ac:dyDescent="0.25">
      <c r="A599" s="28">
        <v>44188</v>
      </c>
      <c r="B599" s="36"/>
      <c r="D599" s="36"/>
      <c r="E599" s="36"/>
      <c r="F599" s="25"/>
      <c r="G599" s="36"/>
      <c r="I599" s="30" t="s">
        <v>806</v>
      </c>
    </row>
    <row r="600" spans="1:16" x14ac:dyDescent="0.25">
      <c r="A600" s="28">
        <v>44189</v>
      </c>
      <c r="B600" s="36">
        <v>1931</v>
      </c>
      <c r="C600" s="24" t="s">
        <v>29</v>
      </c>
      <c r="D600" s="36">
        <f ca="1">$G$3-$B600</f>
        <v>89</v>
      </c>
      <c r="E600" s="36"/>
      <c r="F600" s="25"/>
      <c r="G600" s="36"/>
      <c r="I600" s="30" t="s">
        <v>806</v>
      </c>
    </row>
    <row r="601" spans="1:16" x14ac:dyDescent="0.25">
      <c r="A601" s="28">
        <v>44190</v>
      </c>
      <c r="B601" s="36"/>
      <c r="D601" s="36"/>
      <c r="E601" s="36"/>
      <c r="F601" s="25"/>
      <c r="G601" s="36"/>
      <c r="I601" s="30" t="s">
        <v>806</v>
      </c>
    </row>
    <row r="602" spans="1:16" x14ac:dyDescent="0.25">
      <c r="A602" s="28">
        <v>44191</v>
      </c>
      <c r="B602" s="36"/>
      <c r="D602" s="36"/>
      <c r="E602" s="36"/>
      <c r="F602" s="25"/>
      <c r="G602" s="36"/>
      <c r="I602" s="30" t="s">
        <v>806</v>
      </c>
    </row>
    <row r="603" spans="1:16" x14ac:dyDescent="0.25">
      <c r="A603" s="28">
        <v>44192</v>
      </c>
      <c r="B603" s="36"/>
      <c r="D603" s="36"/>
      <c r="E603" s="36"/>
      <c r="F603" s="25"/>
      <c r="G603" s="36"/>
      <c r="I603" s="30" t="s">
        <v>806</v>
      </c>
    </row>
    <row r="604" spans="1:16" x14ac:dyDescent="0.25">
      <c r="A604" s="28">
        <v>44193</v>
      </c>
      <c r="B604" s="36">
        <v>1928</v>
      </c>
      <c r="C604" s="24" t="s">
        <v>81</v>
      </c>
      <c r="D604" s="36">
        <f ca="1">$G$3-$B604</f>
        <v>92</v>
      </c>
      <c r="E604" s="36"/>
      <c r="F604" s="25"/>
      <c r="G604" s="36"/>
      <c r="I604" s="30" t="s">
        <v>806</v>
      </c>
    </row>
    <row r="605" spans="1:16" x14ac:dyDescent="0.25">
      <c r="A605" s="28">
        <v>44194</v>
      </c>
      <c r="B605" s="36"/>
      <c r="D605" s="36"/>
      <c r="E605" s="36"/>
      <c r="F605" s="25"/>
      <c r="G605" s="36"/>
      <c r="I605" s="30" t="s">
        <v>806</v>
      </c>
    </row>
    <row r="606" spans="1:16" x14ac:dyDescent="0.25">
      <c r="A606" s="28">
        <v>44195</v>
      </c>
      <c r="B606" s="36"/>
      <c r="D606" s="36"/>
      <c r="E606" s="36"/>
      <c r="F606" s="25"/>
      <c r="G606" s="36"/>
      <c r="I606" s="30" t="s">
        <v>806</v>
      </c>
    </row>
    <row r="607" spans="1:16" x14ac:dyDescent="0.25">
      <c r="A607" s="28">
        <v>44196</v>
      </c>
      <c r="B607" s="36"/>
      <c r="D607" s="36"/>
      <c r="E607" s="36"/>
      <c r="F607" s="25"/>
      <c r="G607" s="36"/>
      <c r="I607" s="30" t="s">
        <v>806</v>
      </c>
    </row>
    <row r="608" spans="1:16" x14ac:dyDescent="0.25">
      <c r="A608" s="37" t="s">
        <v>774</v>
      </c>
      <c r="B608" s="43" t="s">
        <v>768</v>
      </c>
      <c r="C608" s="43"/>
      <c r="D608" s="43"/>
      <c r="E608" s="42" t="s">
        <v>769</v>
      </c>
      <c r="F608" s="42"/>
      <c r="G608" s="42"/>
      <c r="H608" s="42" t="s">
        <v>770</v>
      </c>
      <c r="I608" s="42"/>
      <c r="J608" s="42"/>
      <c r="K608" s="42" t="s">
        <v>771</v>
      </c>
      <c r="L608" s="42"/>
      <c r="M608" s="42"/>
      <c r="N608" s="42" t="s">
        <v>772</v>
      </c>
      <c r="O608" s="42"/>
      <c r="P608" s="42"/>
    </row>
    <row r="609" spans="1:21" x14ac:dyDescent="0.25">
      <c r="A609" s="28">
        <v>43831</v>
      </c>
      <c r="B609" s="36">
        <v>1782</v>
      </c>
      <c r="C609" s="24" t="s">
        <v>10</v>
      </c>
      <c r="D609" s="36">
        <f ca="1">$G$3-$B609</f>
        <v>238</v>
      </c>
      <c r="I609" s="30" t="s">
        <v>806</v>
      </c>
      <c r="K609" s="27"/>
      <c r="L609" s="27"/>
      <c r="M609" s="27"/>
      <c r="N609" s="27"/>
      <c r="O609" s="27"/>
      <c r="P609" s="27"/>
      <c r="Q609" s="27"/>
    </row>
    <row r="610" spans="1:21" x14ac:dyDescent="0.25">
      <c r="A610" s="28">
        <v>43832</v>
      </c>
      <c r="B610" s="36">
        <v>1915</v>
      </c>
      <c r="C610" s="24" t="s">
        <v>618</v>
      </c>
      <c r="D610" s="36">
        <f ca="1">$G$3-$B610</f>
        <v>105</v>
      </c>
      <c r="I610" s="30" t="s">
        <v>806</v>
      </c>
      <c r="U610" s="37"/>
    </row>
    <row r="611" spans="1:21" x14ac:dyDescent="0.25">
      <c r="A611" s="28">
        <v>43833</v>
      </c>
      <c r="B611" s="36"/>
      <c r="D611" s="36"/>
      <c r="I611" s="30" t="s">
        <v>806</v>
      </c>
      <c r="U611" s="37"/>
    </row>
    <row r="612" spans="1:21" x14ac:dyDescent="0.25">
      <c r="A612" s="28">
        <v>43834</v>
      </c>
      <c r="B612" s="36"/>
      <c r="D612" s="36"/>
      <c r="I612" s="30" t="s">
        <v>806</v>
      </c>
      <c r="U612" s="37"/>
    </row>
    <row r="613" spans="1:21" x14ac:dyDescent="0.25">
      <c r="A613" s="28">
        <v>43835</v>
      </c>
      <c r="B613" s="36"/>
      <c r="D613" s="36"/>
      <c r="I613" s="30" t="s">
        <v>806</v>
      </c>
      <c r="U613" s="37"/>
    </row>
    <row r="614" spans="1:21" x14ac:dyDescent="0.25">
      <c r="A614" s="28">
        <v>43836</v>
      </c>
      <c r="B614" s="36"/>
      <c r="D614" s="36"/>
      <c r="I614" s="30" t="s">
        <v>806</v>
      </c>
      <c r="U614" s="37"/>
    </row>
    <row r="615" spans="1:21" x14ac:dyDescent="0.25">
      <c r="A615" s="28">
        <v>43837</v>
      </c>
      <c r="B615" s="36"/>
      <c r="D615" s="36"/>
      <c r="I615" s="30" t="s">
        <v>806</v>
      </c>
      <c r="U615" s="37"/>
    </row>
    <row r="616" spans="1:21" x14ac:dyDescent="0.25">
      <c r="A616" s="28">
        <v>43838</v>
      </c>
      <c r="B616" s="36">
        <v>1713</v>
      </c>
      <c r="C616" s="24" t="s">
        <v>567</v>
      </c>
      <c r="D616" s="36">
        <f ca="1">$G$3-$B616</f>
        <v>307</v>
      </c>
      <c r="I616" s="30" t="s">
        <v>806</v>
      </c>
      <c r="U616" s="37"/>
    </row>
    <row r="617" spans="1:21" x14ac:dyDescent="0.25">
      <c r="A617" s="28">
        <v>43839</v>
      </c>
      <c r="B617" s="36"/>
      <c r="D617" s="36"/>
      <c r="I617" s="30" t="s">
        <v>806</v>
      </c>
      <c r="U617" s="37"/>
    </row>
    <row r="618" spans="1:21" x14ac:dyDescent="0.25">
      <c r="A618" s="28">
        <v>43840</v>
      </c>
      <c r="B618" s="36"/>
      <c r="D618" s="36"/>
      <c r="I618" s="30" t="s">
        <v>806</v>
      </c>
      <c r="U618" s="37"/>
    </row>
    <row r="619" spans="1:21" x14ac:dyDescent="0.25">
      <c r="A619" s="28">
        <v>43841</v>
      </c>
      <c r="B619" s="36"/>
      <c r="D619" s="36"/>
      <c r="I619" s="30" t="s">
        <v>806</v>
      </c>
      <c r="U619" s="37"/>
    </row>
    <row r="620" spans="1:21" x14ac:dyDescent="0.25">
      <c r="A620" s="28">
        <v>43842</v>
      </c>
      <c r="B620" s="36">
        <v>1674</v>
      </c>
      <c r="C620" s="24" t="s">
        <v>586</v>
      </c>
      <c r="D620" s="36">
        <f ca="1">$G$3-$B620</f>
        <v>346</v>
      </c>
      <c r="I620" s="30" t="s">
        <v>806</v>
      </c>
      <c r="U620" s="37"/>
    </row>
    <row r="621" spans="1:21" x14ac:dyDescent="0.25">
      <c r="A621" s="28">
        <v>43843</v>
      </c>
      <c r="B621" s="36"/>
      <c r="D621" s="36"/>
      <c r="I621" s="30" t="s">
        <v>806</v>
      </c>
      <c r="U621" s="37"/>
    </row>
    <row r="622" spans="1:21" x14ac:dyDescent="0.25">
      <c r="A622" s="28">
        <v>43844</v>
      </c>
      <c r="B622" s="36"/>
      <c r="D622" s="36"/>
      <c r="I622" s="30" t="s">
        <v>806</v>
      </c>
      <c r="U622" s="37"/>
    </row>
    <row r="623" spans="1:21" x14ac:dyDescent="0.25">
      <c r="A623" s="28">
        <v>43845</v>
      </c>
      <c r="B623" s="36"/>
      <c r="D623" s="36"/>
      <c r="I623" s="30" t="s">
        <v>806</v>
      </c>
      <c r="U623" s="37"/>
    </row>
    <row r="624" spans="1:21" x14ac:dyDescent="0.25">
      <c r="A624" s="28">
        <v>43846</v>
      </c>
      <c r="B624" s="36"/>
      <c r="D624" s="36"/>
      <c r="I624" s="30" t="s">
        <v>806</v>
      </c>
      <c r="U624" s="37"/>
    </row>
    <row r="625" spans="1:21" x14ac:dyDescent="0.25">
      <c r="A625" s="28">
        <v>43847</v>
      </c>
      <c r="B625" s="36">
        <v>1750</v>
      </c>
      <c r="C625" s="24" t="s">
        <v>573</v>
      </c>
      <c r="D625" s="36">
        <f ca="1">$G$3-$B625</f>
        <v>270</v>
      </c>
      <c r="I625" s="30" t="s">
        <v>806</v>
      </c>
      <c r="U625" s="37"/>
    </row>
    <row r="626" spans="1:21" x14ac:dyDescent="0.25">
      <c r="A626" s="28">
        <v>43848</v>
      </c>
      <c r="B626" s="36"/>
      <c r="D626" s="36"/>
      <c r="I626" s="30" t="s">
        <v>806</v>
      </c>
      <c r="U626" s="37"/>
    </row>
    <row r="627" spans="1:21" x14ac:dyDescent="0.25">
      <c r="A627" s="28">
        <v>43849</v>
      </c>
      <c r="B627" s="36">
        <v>1576</v>
      </c>
      <c r="C627" s="24" t="s">
        <v>732</v>
      </c>
      <c r="D627" s="36">
        <f ca="1">$G$3-$B627</f>
        <v>444</v>
      </c>
      <c r="I627" s="30" t="s">
        <v>806</v>
      </c>
      <c r="U627" s="37"/>
    </row>
    <row r="628" spans="1:21" x14ac:dyDescent="0.25">
      <c r="A628" s="28">
        <v>43850</v>
      </c>
      <c r="B628" s="36"/>
      <c r="D628" s="36"/>
      <c r="I628" s="30" t="s">
        <v>806</v>
      </c>
      <c r="U628" s="37"/>
    </row>
    <row r="629" spans="1:21" x14ac:dyDescent="0.25">
      <c r="A629" s="28">
        <v>43851</v>
      </c>
      <c r="B629" s="36"/>
      <c r="D629" s="36"/>
      <c r="I629" s="30" t="s">
        <v>806</v>
      </c>
      <c r="U629" s="37"/>
    </row>
    <row r="630" spans="1:21" x14ac:dyDescent="0.25">
      <c r="A630" s="28">
        <v>43852</v>
      </c>
      <c r="B630" s="36"/>
      <c r="D630" s="36"/>
      <c r="I630" s="30" t="s">
        <v>806</v>
      </c>
      <c r="U630" s="37"/>
    </row>
    <row r="631" spans="1:21" x14ac:dyDescent="0.25">
      <c r="A631" s="28">
        <v>43853</v>
      </c>
      <c r="B631" s="36"/>
      <c r="D631" s="36"/>
      <c r="I631" s="30" t="s">
        <v>806</v>
      </c>
      <c r="U631" s="37"/>
    </row>
    <row r="632" spans="1:21" x14ac:dyDescent="0.25">
      <c r="A632" s="28">
        <v>43854</v>
      </c>
      <c r="B632" s="36"/>
      <c r="D632" s="36"/>
      <c r="I632" s="30" t="s">
        <v>806</v>
      </c>
      <c r="U632" s="37"/>
    </row>
    <row r="633" spans="1:21" x14ac:dyDescent="0.25">
      <c r="A633" s="28">
        <v>43855</v>
      </c>
      <c r="B633" s="36"/>
      <c r="D633" s="36"/>
      <c r="I633" s="30" t="s">
        <v>806</v>
      </c>
      <c r="U633" s="37"/>
    </row>
    <row r="634" spans="1:21" x14ac:dyDescent="0.25">
      <c r="A634" s="28">
        <v>43856</v>
      </c>
      <c r="B634" s="36">
        <v>1795</v>
      </c>
      <c r="C634" s="24" t="s">
        <v>565</v>
      </c>
      <c r="D634" s="36">
        <f ca="1">$G$3-$B634</f>
        <v>225</v>
      </c>
      <c r="I634" s="30" t="s">
        <v>806</v>
      </c>
      <c r="U634" s="37"/>
    </row>
    <row r="635" spans="1:21" x14ac:dyDescent="0.25">
      <c r="A635" s="28">
        <v>43857</v>
      </c>
      <c r="B635" s="36">
        <v>1901</v>
      </c>
      <c r="C635" s="24" t="s">
        <v>59</v>
      </c>
      <c r="D635" s="36">
        <f ca="1">$G$3-$B635</f>
        <v>119</v>
      </c>
      <c r="I635" s="30" t="s">
        <v>806</v>
      </c>
      <c r="U635" s="37"/>
    </row>
    <row r="636" spans="1:21" x14ac:dyDescent="0.25">
      <c r="A636" s="28">
        <v>43858</v>
      </c>
      <c r="B636" s="36"/>
      <c r="D636" s="36"/>
      <c r="I636" s="30" t="s">
        <v>806</v>
      </c>
      <c r="U636" s="37"/>
    </row>
    <row r="637" spans="1:21" x14ac:dyDescent="0.25">
      <c r="A637" s="28">
        <v>43859</v>
      </c>
      <c r="B637" s="36"/>
      <c r="D637" s="36"/>
      <c r="I637" s="30" t="s">
        <v>806</v>
      </c>
      <c r="U637" s="37"/>
    </row>
    <row r="638" spans="1:21" x14ac:dyDescent="0.25">
      <c r="A638" s="28">
        <v>43860</v>
      </c>
      <c r="B638" s="36">
        <v>1963</v>
      </c>
      <c r="C638" s="24" t="s">
        <v>721</v>
      </c>
      <c r="D638" s="36">
        <f ca="1">$G$3-$B638</f>
        <v>57</v>
      </c>
      <c r="I638" s="30" t="s">
        <v>806</v>
      </c>
      <c r="U638" s="37"/>
    </row>
    <row r="639" spans="1:21" x14ac:dyDescent="0.25">
      <c r="A639" s="28">
        <v>43861</v>
      </c>
      <c r="B639" s="36"/>
      <c r="D639" s="36"/>
      <c r="I639" s="30" t="s">
        <v>806</v>
      </c>
      <c r="U639" s="37"/>
    </row>
    <row r="640" spans="1:21" x14ac:dyDescent="0.25">
      <c r="A640" s="28">
        <v>43862</v>
      </c>
      <c r="B640" s="36"/>
      <c r="D640" s="36"/>
      <c r="I640" s="30" t="s">
        <v>806</v>
      </c>
      <c r="U640" s="37"/>
    </row>
    <row r="641" spans="1:21" x14ac:dyDescent="0.25">
      <c r="A641" s="28">
        <v>43863</v>
      </c>
      <c r="B641" s="36">
        <v>1594</v>
      </c>
      <c r="C641" s="24" t="s">
        <v>37</v>
      </c>
      <c r="D641" s="36">
        <f ca="1">$G$3-$B641</f>
        <v>426</v>
      </c>
      <c r="I641" s="30" t="s">
        <v>806</v>
      </c>
      <c r="U641" s="37"/>
    </row>
    <row r="642" spans="1:21" x14ac:dyDescent="0.25">
      <c r="A642" s="28">
        <v>43864</v>
      </c>
      <c r="B642" s="36"/>
      <c r="D642" s="36"/>
      <c r="I642" s="30" t="s">
        <v>806</v>
      </c>
      <c r="U642" s="37"/>
    </row>
    <row r="643" spans="1:21" x14ac:dyDescent="0.25">
      <c r="A643" s="28">
        <v>43865</v>
      </c>
      <c r="B643" s="36">
        <v>2001</v>
      </c>
      <c r="C643" s="24" t="s">
        <v>751</v>
      </c>
      <c r="D643" s="36">
        <f ca="1">$G$3-$B643</f>
        <v>19</v>
      </c>
      <c r="I643" s="30" t="s">
        <v>806</v>
      </c>
      <c r="U643" s="37"/>
    </row>
    <row r="644" spans="1:21" x14ac:dyDescent="0.25">
      <c r="A644" s="28">
        <v>43866</v>
      </c>
      <c r="B644" s="36"/>
      <c r="D644" s="36"/>
      <c r="I644" s="30" t="s">
        <v>806</v>
      </c>
      <c r="U644" s="37"/>
    </row>
    <row r="645" spans="1:21" x14ac:dyDescent="0.25">
      <c r="A645" s="28">
        <v>43867</v>
      </c>
      <c r="B645" s="36">
        <v>1497</v>
      </c>
      <c r="C645" s="24" t="s">
        <v>715</v>
      </c>
      <c r="D645" s="36">
        <f ca="1">$G$3-$B645</f>
        <v>523</v>
      </c>
      <c r="I645" s="30" t="s">
        <v>806</v>
      </c>
      <c r="U645" s="37"/>
    </row>
    <row r="646" spans="1:21" x14ac:dyDescent="0.25">
      <c r="A646" s="28">
        <v>43868</v>
      </c>
      <c r="B646" s="36">
        <v>1994</v>
      </c>
      <c r="C646" s="24" t="s">
        <v>704</v>
      </c>
      <c r="D646" s="36">
        <f ca="1">$G$3-$B646</f>
        <v>26</v>
      </c>
      <c r="I646" s="30" t="s">
        <v>806</v>
      </c>
      <c r="U646" s="37"/>
    </row>
    <row r="647" spans="1:21" x14ac:dyDescent="0.25">
      <c r="A647" s="28">
        <v>43869</v>
      </c>
      <c r="B647" s="36">
        <v>1709</v>
      </c>
      <c r="C647" s="24" t="s">
        <v>582</v>
      </c>
      <c r="D647" s="36">
        <f ca="1">$G$3-$B647</f>
        <v>311</v>
      </c>
      <c r="I647" s="30" t="s">
        <v>806</v>
      </c>
      <c r="U647" s="37"/>
    </row>
    <row r="648" spans="1:21" x14ac:dyDescent="0.25">
      <c r="A648" s="28">
        <v>43870</v>
      </c>
      <c r="B648" s="36">
        <v>1960</v>
      </c>
      <c r="C648" s="24" t="s">
        <v>82</v>
      </c>
      <c r="D648" s="36">
        <f ca="1">$G$3-$B648</f>
        <v>60</v>
      </c>
      <c r="I648" s="30" t="s">
        <v>806</v>
      </c>
      <c r="U648" s="37"/>
    </row>
    <row r="649" spans="1:21" x14ac:dyDescent="0.25">
      <c r="A649" s="28">
        <v>43871</v>
      </c>
      <c r="B649" s="36"/>
      <c r="D649" s="36"/>
      <c r="I649" s="30" t="s">
        <v>806</v>
      </c>
      <c r="U649" s="37"/>
    </row>
    <row r="650" spans="1:21" x14ac:dyDescent="0.25">
      <c r="A650" s="28">
        <v>43872</v>
      </c>
      <c r="B650" s="36"/>
      <c r="D650" s="36"/>
      <c r="I650" s="30" t="s">
        <v>806</v>
      </c>
      <c r="U650" s="37"/>
    </row>
    <row r="651" spans="1:21" x14ac:dyDescent="0.25">
      <c r="A651" s="28">
        <v>43873</v>
      </c>
      <c r="B651" s="36"/>
      <c r="D651" s="36"/>
      <c r="I651" s="30" t="s">
        <v>806</v>
      </c>
      <c r="U651" s="37"/>
    </row>
    <row r="652" spans="1:21" x14ac:dyDescent="0.25">
      <c r="A652" s="28">
        <v>43874</v>
      </c>
      <c r="B652" s="36">
        <v>1883</v>
      </c>
      <c r="C652" s="24" t="s">
        <v>61</v>
      </c>
      <c r="D652" s="36">
        <f ca="1">$G$3-$B652</f>
        <v>137</v>
      </c>
      <c r="I652" s="30" t="s">
        <v>806</v>
      </c>
      <c r="U652" s="37"/>
    </row>
    <row r="653" spans="1:21" x14ac:dyDescent="0.25">
      <c r="A653" s="28">
        <v>43875</v>
      </c>
      <c r="B653" s="36"/>
      <c r="D653" s="36"/>
      <c r="I653" s="30" t="s">
        <v>806</v>
      </c>
      <c r="U653" s="37"/>
    </row>
    <row r="654" spans="1:21" x14ac:dyDescent="0.25">
      <c r="A654" s="28">
        <v>43876</v>
      </c>
      <c r="B654" s="36">
        <v>1621</v>
      </c>
      <c r="C654" s="24" t="s">
        <v>574</v>
      </c>
      <c r="D654" s="36">
        <f ca="1">$G$3-$B654</f>
        <v>399</v>
      </c>
      <c r="E654" s="36">
        <v>1857</v>
      </c>
      <c r="F654" s="24" t="s">
        <v>681</v>
      </c>
      <c r="G654" s="36">
        <f ca="1">$G$3-$E654</f>
        <v>163</v>
      </c>
      <c r="I654" s="30" t="s">
        <v>806</v>
      </c>
      <c r="U654" s="37"/>
    </row>
    <row r="655" spans="1:21" x14ac:dyDescent="0.25">
      <c r="A655" s="28">
        <v>43877</v>
      </c>
      <c r="B655" s="36">
        <v>1963</v>
      </c>
      <c r="C655" s="24" t="s">
        <v>697</v>
      </c>
      <c r="D655" s="36">
        <f ca="1">$G$3-$B655</f>
        <v>57</v>
      </c>
      <c r="I655" s="30" t="s">
        <v>806</v>
      </c>
      <c r="U655" s="37"/>
    </row>
    <row r="656" spans="1:21" x14ac:dyDescent="0.25">
      <c r="A656" s="28">
        <v>43878</v>
      </c>
      <c r="B656" s="36"/>
      <c r="D656" s="36"/>
      <c r="I656" s="30" t="s">
        <v>806</v>
      </c>
      <c r="U656" s="37"/>
    </row>
    <row r="657" spans="1:21" x14ac:dyDescent="0.25">
      <c r="A657" s="28">
        <v>43879</v>
      </c>
      <c r="B657" s="36"/>
      <c r="D657" s="36"/>
      <c r="I657" s="30" t="s">
        <v>806</v>
      </c>
      <c r="U657" s="37"/>
    </row>
    <row r="658" spans="1:21" x14ac:dyDescent="0.25">
      <c r="A658" s="28">
        <v>43880</v>
      </c>
      <c r="B658" s="36"/>
      <c r="D658" s="36"/>
      <c r="I658" s="30" t="s">
        <v>806</v>
      </c>
      <c r="U658" s="37"/>
    </row>
    <row r="659" spans="1:21" x14ac:dyDescent="0.25">
      <c r="A659" s="28">
        <v>43881</v>
      </c>
      <c r="B659" s="36"/>
      <c r="D659" s="36"/>
      <c r="I659" s="30" t="s">
        <v>806</v>
      </c>
      <c r="U659" s="37"/>
    </row>
    <row r="660" spans="1:21" x14ac:dyDescent="0.25">
      <c r="A660" s="28">
        <v>43882</v>
      </c>
      <c r="B660" s="36"/>
      <c r="D660" s="36"/>
      <c r="I660" s="30" t="s">
        <v>806</v>
      </c>
      <c r="U660" s="37"/>
    </row>
    <row r="661" spans="1:21" x14ac:dyDescent="0.25">
      <c r="A661" s="28">
        <v>43883</v>
      </c>
      <c r="B661" s="36">
        <v>1903</v>
      </c>
      <c r="C661" s="24" t="s">
        <v>630</v>
      </c>
      <c r="D661" s="36">
        <f ca="1">$G$3-$B661</f>
        <v>117</v>
      </c>
      <c r="I661" s="30" t="s">
        <v>806</v>
      </c>
      <c r="U661" s="37"/>
    </row>
    <row r="662" spans="1:21" x14ac:dyDescent="0.25">
      <c r="A662" s="28">
        <v>43884</v>
      </c>
      <c r="B662" s="36">
        <v>1934</v>
      </c>
      <c r="C662" s="24" t="s">
        <v>627</v>
      </c>
      <c r="D662" s="36">
        <f ca="1">$G$3-$B662</f>
        <v>86</v>
      </c>
      <c r="I662" s="30" t="s">
        <v>806</v>
      </c>
      <c r="U662" s="37"/>
    </row>
    <row r="663" spans="1:21" x14ac:dyDescent="0.25">
      <c r="A663" s="28">
        <v>43885</v>
      </c>
      <c r="B663" s="36">
        <v>1704</v>
      </c>
      <c r="C663" s="24" t="s">
        <v>588</v>
      </c>
      <c r="D663" s="36">
        <f ca="1">$G$3-$B663</f>
        <v>316</v>
      </c>
      <c r="I663" s="30" t="s">
        <v>806</v>
      </c>
      <c r="U663" s="37"/>
    </row>
    <row r="664" spans="1:21" x14ac:dyDescent="0.25">
      <c r="A664" s="28">
        <v>43886</v>
      </c>
      <c r="B664" s="36"/>
      <c r="D664" s="36"/>
      <c r="I664" s="30" t="s">
        <v>806</v>
      </c>
      <c r="U664" s="37"/>
    </row>
    <row r="665" spans="1:21" x14ac:dyDescent="0.25">
      <c r="A665" s="28">
        <v>43887</v>
      </c>
      <c r="B665" s="36">
        <v>1770</v>
      </c>
      <c r="C665" s="24" t="s">
        <v>578</v>
      </c>
      <c r="D665" s="36">
        <f ca="1">$G$3-$B665</f>
        <v>250</v>
      </c>
      <c r="I665" s="30" t="s">
        <v>806</v>
      </c>
      <c r="U665" s="37"/>
    </row>
    <row r="666" spans="1:21" x14ac:dyDescent="0.25">
      <c r="A666" s="28">
        <v>43888</v>
      </c>
      <c r="B666" s="36">
        <v>1887</v>
      </c>
      <c r="C666" s="24" t="s">
        <v>651</v>
      </c>
      <c r="D666" s="36">
        <f ca="1">$G$3-$B666</f>
        <v>133</v>
      </c>
      <c r="I666" s="30" t="s">
        <v>806</v>
      </c>
      <c r="U666" s="37"/>
    </row>
    <row r="667" spans="1:21" x14ac:dyDescent="0.25">
      <c r="A667" s="28">
        <v>43889</v>
      </c>
      <c r="B667" s="36"/>
      <c r="D667" s="36"/>
      <c r="I667" s="30" t="s">
        <v>806</v>
      </c>
      <c r="U667" s="37"/>
    </row>
    <row r="668" spans="1:21" x14ac:dyDescent="0.25">
      <c r="A668" s="28">
        <v>43890</v>
      </c>
      <c r="B668" s="36"/>
      <c r="D668" s="36"/>
      <c r="I668" s="30" t="s">
        <v>806</v>
      </c>
      <c r="U668" s="37"/>
    </row>
    <row r="669" spans="1:21" x14ac:dyDescent="0.25">
      <c r="A669" s="28">
        <v>43891</v>
      </c>
      <c r="B669" s="36">
        <v>1643</v>
      </c>
      <c r="C669" s="24" t="s">
        <v>674</v>
      </c>
      <c r="D669" s="36">
        <f ca="1">$G$3-$B669</f>
        <v>377</v>
      </c>
      <c r="I669" s="30" t="s">
        <v>806</v>
      </c>
      <c r="U669" s="37"/>
    </row>
    <row r="670" spans="1:21" x14ac:dyDescent="0.25">
      <c r="A670" s="28">
        <v>43892</v>
      </c>
      <c r="B670" s="36"/>
      <c r="D670" s="36"/>
      <c r="I670" s="30" t="s">
        <v>806</v>
      </c>
      <c r="U670" s="37"/>
    </row>
    <row r="671" spans="1:21" x14ac:dyDescent="0.25">
      <c r="A671" s="28">
        <v>43893</v>
      </c>
      <c r="B671" s="36">
        <v>1706</v>
      </c>
      <c r="C671" s="24" t="s">
        <v>569</v>
      </c>
      <c r="D671" s="36">
        <f ca="1">$G$3-$B671</f>
        <v>314</v>
      </c>
      <c r="E671" s="36">
        <v>1768</v>
      </c>
      <c r="F671" s="24" t="s">
        <v>590</v>
      </c>
      <c r="G671" s="36">
        <f ca="1">$G$3-$E671</f>
        <v>252</v>
      </c>
      <c r="I671" s="30" t="s">
        <v>806</v>
      </c>
      <c r="U671" s="37"/>
    </row>
    <row r="672" spans="1:21" x14ac:dyDescent="0.25">
      <c r="A672" s="28">
        <v>43894</v>
      </c>
      <c r="I672" s="30" t="s">
        <v>806</v>
      </c>
      <c r="U672" s="37"/>
    </row>
    <row r="673" spans="1:21" x14ac:dyDescent="0.25">
      <c r="A673" s="28">
        <v>43895</v>
      </c>
      <c r="B673" s="36">
        <v>1953</v>
      </c>
      <c r="C673" s="24" t="s">
        <v>723</v>
      </c>
      <c r="D673" s="36">
        <f ca="1">$G$3-$B673</f>
        <v>67</v>
      </c>
      <c r="I673" s="30" t="s">
        <v>806</v>
      </c>
      <c r="U673" s="37"/>
    </row>
    <row r="674" spans="1:21" x14ac:dyDescent="0.25">
      <c r="A674" s="28">
        <v>43896</v>
      </c>
      <c r="B674" s="36">
        <v>1967</v>
      </c>
      <c r="C674" s="24" t="s">
        <v>693</v>
      </c>
      <c r="D674" s="36">
        <f ca="1">$G$3-$B674</f>
        <v>53</v>
      </c>
      <c r="I674" s="30" t="s">
        <v>806</v>
      </c>
      <c r="U674" s="37"/>
    </row>
    <row r="675" spans="1:21" x14ac:dyDescent="0.25">
      <c r="A675" s="28">
        <v>43897</v>
      </c>
      <c r="B675" s="36"/>
      <c r="D675" s="36"/>
      <c r="I675" s="30" t="s">
        <v>806</v>
      </c>
      <c r="U675" s="37"/>
    </row>
    <row r="676" spans="1:21" x14ac:dyDescent="0.25">
      <c r="A676" s="28">
        <v>43898</v>
      </c>
      <c r="B676" s="36">
        <v>1869</v>
      </c>
      <c r="C676" s="24" t="s">
        <v>15</v>
      </c>
      <c r="D676" s="36">
        <f ca="1">$G$3-$B676</f>
        <v>151</v>
      </c>
      <c r="I676" s="30" t="s">
        <v>806</v>
      </c>
      <c r="U676" s="37"/>
    </row>
    <row r="677" spans="1:21" x14ac:dyDescent="0.25">
      <c r="A677" s="28">
        <v>43899</v>
      </c>
      <c r="B677" s="36"/>
      <c r="D677" s="36"/>
      <c r="I677" s="30" t="s">
        <v>806</v>
      </c>
      <c r="U677" s="37"/>
    </row>
    <row r="678" spans="1:21" x14ac:dyDescent="0.25">
      <c r="A678" s="28">
        <v>43900</v>
      </c>
      <c r="B678" s="36">
        <v>1832</v>
      </c>
      <c r="C678" s="24" t="s">
        <v>660</v>
      </c>
      <c r="D678" s="36">
        <f ca="1">$G$3-$B678</f>
        <v>188</v>
      </c>
      <c r="I678" s="30" t="s">
        <v>806</v>
      </c>
      <c r="U678" s="37"/>
    </row>
    <row r="679" spans="1:21" x14ac:dyDescent="0.25">
      <c r="A679" s="28">
        <v>43901</v>
      </c>
      <c r="B679" s="36"/>
      <c r="D679" s="36"/>
      <c r="I679" s="30" t="s">
        <v>806</v>
      </c>
      <c r="U679" s="37"/>
    </row>
    <row r="680" spans="1:21" x14ac:dyDescent="0.25">
      <c r="A680" s="28">
        <v>43902</v>
      </c>
      <c r="B680" s="36">
        <v>1937</v>
      </c>
      <c r="C680" s="24" t="s">
        <v>66</v>
      </c>
      <c r="D680" s="36">
        <f ca="1">$G$3-$B680</f>
        <v>83</v>
      </c>
      <c r="E680" s="36">
        <v>1937</v>
      </c>
      <c r="F680" s="24" t="s">
        <v>625</v>
      </c>
      <c r="G680" s="36">
        <f ca="1">$G$3-$E680</f>
        <v>83</v>
      </c>
      <c r="I680" s="30" t="s">
        <v>806</v>
      </c>
      <c r="U680" s="37"/>
    </row>
    <row r="681" spans="1:21" x14ac:dyDescent="0.25">
      <c r="A681" s="28">
        <v>43903</v>
      </c>
      <c r="B681" s="36">
        <v>1842</v>
      </c>
      <c r="C681" s="24" t="s">
        <v>657</v>
      </c>
      <c r="D681" s="36">
        <f ca="1">$G$3-$B681</f>
        <v>178</v>
      </c>
      <c r="I681" s="30" t="s">
        <v>806</v>
      </c>
      <c r="U681" s="37"/>
    </row>
    <row r="682" spans="1:21" x14ac:dyDescent="0.25">
      <c r="A682" s="28">
        <v>43904</v>
      </c>
      <c r="B682" s="36"/>
      <c r="D682" s="36"/>
      <c r="I682" s="30" t="s">
        <v>806</v>
      </c>
      <c r="U682" s="37"/>
    </row>
    <row r="683" spans="1:21" x14ac:dyDescent="0.25">
      <c r="A683" s="28">
        <v>43905</v>
      </c>
      <c r="B683" s="36"/>
      <c r="D683" s="36"/>
      <c r="I683" s="30" t="s">
        <v>806</v>
      </c>
      <c r="U683" s="37"/>
    </row>
    <row r="684" spans="1:21" x14ac:dyDescent="0.25">
      <c r="A684" s="28">
        <v>43906</v>
      </c>
      <c r="B684" s="36"/>
      <c r="D684" s="36"/>
      <c r="I684" s="30" t="s">
        <v>806</v>
      </c>
      <c r="U684" s="37"/>
    </row>
    <row r="685" spans="1:21" x14ac:dyDescent="0.25">
      <c r="A685" s="28">
        <v>43907</v>
      </c>
      <c r="B685" s="36">
        <v>1736</v>
      </c>
      <c r="C685" s="24" t="s">
        <v>571</v>
      </c>
      <c r="D685" s="36">
        <f ca="1">$G$3-$B685</f>
        <v>284</v>
      </c>
      <c r="I685" s="30" t="s">
        <v>806</v>
      </c>
      <c r="U685" s="37"/>
    </row>
    <row r="686" spans="1:21" x14ac:dyDescent="0.25">
      <c r="A686" s="28">
        <v>43908</v>
      </c>
      <c r="B686" s="36"/>
      <c r="D686" s="36"/>
      <c r="I686" s="30" t="s">
        <v>806</v>
      </c>
      <c r="U686" s="37"/>
    </row>
    <row r="687" spans="1:21" x14ac:dyDescent="0.25">
      <c r="A687" s="28">
        <v>43909</v>
      </c>
      <c r="B687" s="36">
        <v>1819</v>
      </c>
      <c r="C687" s="24" t="s">
        <v>92</v>
      </c>
      <c r="D687" s="36">
        <f ca="1">$G$3-$B687</f>
        <v>201</v>
      </c>
      <c r="I687" s="30" t="s">
        <v>806</v>
      </c>
      <c r="U687" s="37"/>
    </row>
    <row r="688" spans="1:21" x14ac:dyDescent="0.25">
      <c r="A688" s="28">
        <v>43910</v>
      </c>
      <c r="B688" s="36"/>
      <c r="D688" s="36"/>
      <c r="I688" s="30" t="s">
        <v>806</v>
      </c>
      <c r="U688" s="37"/>
    </row>
    <row r="689" spans="1:23" x14ac:dyDescent="0.25">
      <c r="A689" s="28">
        <v>43911</v>
      </c>
      <c r="B689" s="36"/>
      <c r="D689" s="36"/>
      <c r="I689" s="30" t="s">
        <v>806</v>
      </c>
      <c r="U689" s="37"/>
    </row>
    <row r="690" spans="1:23" x14ac:dyDescent="0.25">
      <c r="A690" s="28">
        <v>43912</v>
      </c>
      <c r="B690" s="36">
        <v>1687</v>
      </c>
      <c r="C690" s="24" t="s">
        <v>32</v>
      </c>
      <c r="D690" s="36">
        <f ca="1">$G$3-$B690</f>
        <v>333</v>
      </c>
      <c r="I690" s="30" t="s">
        <v>806</v>
      </c>
      <c r="U690" s="37"/>
    </row>
    <row r="691" spans="1:23" x14ac:dyDescent="0.25">
      <c r="A691" s="28">
        <v>43913</v>
      </c>
      <c r="B691" s="36"/>
      <c r="D691" s="36"/>
      <c r="I691" s="30" t="s">
        <v>806</v>
      </c>
      <c r="U691" s="37"/>
    </row>
    <row r="692" spans="1:23" x14ac:dyDescent="0.25">
      <c r="A692" s="28">
        <v>43914</v>
      </c>
      <c r="B692" s="36"/>
      <c r="D692" s="36"/>
      <c r="I692" s="30" t="s">
        <v>806</v>
      </c>
      <c r="U692" s="37"/>
    </row>
    <row r="693" spans="1:23" x14ac:dyDescent="0.25">
      <c r="A693" s="28">
        <v>43915</v>
      </c>
      <c r="B693" s="36">
        <v>1918</v>
      </c>
      <c r="C693" s="24" t="s">
        <v>21</v>
      </c>
      <c r="D693" s="36">
        <f ca="1">$G$3-$B693</f>
        <v>102</v>
      </c>
      <c r="I693" s="30" t="s">
        <v>806</v>
      </c>
      <c r="U693" s="37"/>
    </row>
    <row r="694" spans="1:23" x14ac:dyDescent="0.25">
      <c r="A694" s="28">
        <v>43916</v>
      </c>
      <c r="B694" s="36">
        <v>1713</v>
      </c>
      <c r="C694" s="24" t="s">
        <v>767</v>
      </c>
      <c r="D694" s="36">
        <f ca="1">$G$3-$B694</f>
        <v>307</v>
      </c>
      <c r="E694" s="36">
        <v>1827</v>
      </c>
      <c r="F694" s="24" t="s">
        <v>12</v>
      </c>
      <c r="G694" s="36">
        <f ca="1">$G$3-$E694</f>
        <v>193</v>
      </c>
      <c r="I694" s="30" t="s">
        <v>806</v>
      </c>
      <c r="U694" s="37"/>
    </row>
    <row r="695" spans="1:23" x14ac:dyDescent="0.25">
      <c r="A695" s="28">
        <v>43917</v>
      </c>
      <c r="I695" s="30" t="s">
        <v>806</v>
      </c>
      <c r="U695" s="37"/>
    </row>
    <row r="696" spans="1:23" x14ac:dyDescent="0.25">
      <c r="A696" s="28">
        <v>43918</v>
      </c>
      <c r="B696" s="36">
        <v>1881</v>
      </c>
      <c r="C696" s="24" t="s">
        <v>711</v>
      </c>
      <c r="D696" s="36">
        <f ca="1">$G$3-$B696</f>
        <v>139</v>
      </c>
      <c r="E696" s="36">
        <v>1943</v>
      </c>
      <c r="F696" s="24" t="s">
        <v>636</v>
      </c>
      <c r="G696" s="36">
        <f ca="1">$G$3-$E696</f>
        <v>77</v>
      </c>
      <c r="I696" s="30" t="s">
        <v>806</v>
      </c>
      <c r="U696" s="37"/>
    </row>
    <row r="697" spans="1:23" x14ac:dyDescent="0.25">
      <c r="A697" s="28">
        <v>43919</v>
      </c>
      <c r="B697" s="36">
        <v>1937</v>
      </c>
      <c r="C697" s="24" t="s">
        <v>57</v>
      </c>
      <c r="D697" s="36">
        <f ca="1">$G$3-$B697</f>
        <v>83</v>
      </c>
      <c r="E697" s="36">
        <v>1982</v>
      </c>
      <c r="F697" s="24" t="s">
        <v>717</v>
      </c>
      <c r="G697" s="36">
        <f ca="1">$G$3-$E697</f>
        <v>38</v>
      </c>
      <c r="I697" s="30" t="s">
        <v>806</v>
      </c>
      <c r="U697" s="37"/>
    </row>
    <row r="698" spans="1:23" x14ac:dyDescent="0.25">
      <c r="A698" s="28">
        <v>43920</v>
      </c>
      <c r="B698" s="36">
        <v>1983</v>
      </c>
      <c r="C698" s="24" t="s">
        <v>90</v>
      </c>
      <c r="D698" s="36">
        <f ca="1">$G$3-$B698</f>
        <v>37</v>
      </c>
      <c r="I698" s="30" t="s">
        <v>806</v>
      </c>
      <c r="U698" s="37"/>
    </row>
    <row r="699" spans="1:23" x14ac:dyDescent="0.25">
      <c r="A699" s="28">
        <v>43921</v>
      </c>
      <c r="B699" s="36"/>
      <c r="D699" s="36"/>
      <c r="I699" s="30" t="s">
        <v>806</v>
      </c>
      <c r="U699" s="37"/>
    </row>
    <row r="700" spans="1:23" x14ac:dyDescent="0.25">
      <c r="A700" s="28">
        <v>43922</v>
      </c>
      <c r="B700" s="36"/>
      <c r="D700" s="36"/>
      <c r="I700" s="30" t="s">
        <v>806</v>
      </c>
      <c r="U700" s="37"/>
    </row>
    <row r="701" spans="1:23" x14ac:dyDescent="0.25">
      <c r="A701" s="28">
        <v>43923</v>
      </c>
      <c r="B701" s="36">
        <v>1997</v>
      </c>
      <c r="C701" s="24" t="s">
        <v>74</v>
      </c>
      <c r="D701" s="36">
        <f ca="1">$G$3-$B701</f>
        <v>23</v>
      </c>
      <c r="I701" s="30" t="s">
        <v>806</v>
      </c>
      <c r="U701" s="37"/>
    </row>
    <row r="702" spans="1:23" x14ac:dyDescent="0.25">
      <c r="A702" s="28">
        <v>43924</v>
      </c>
      <c r="B702" s="36">
        <v>1897</v>
      </c>
      <c r="C702" s="24" t="s">
        <v>17</v>
      </c>
      <c r="D702" s="36">
        <f ca="1">$G$3-$B702</f>
        <v>123</v>
      </c>
      <c r="E702" s="36">
        <v>1950</v>
      </c>
      <c r="F702" s="24" t="s">
        <v>758</v>
      </c>
      <c r="G702" s="36">
        <f ca="1">$G$3-$E702</f>
        <v>70</v>
      </c>
      <c r="H702" s="36">
        <v>2007</v>
      </c>
      <c r="I702" s="24" t="s">
        <v>93</v>
      </c>
      <c r="J702" s="36">
        <f ca="1">$G$3-$H702</f>
        <v>13</v>
      </c>
      <c r="K702" s="36"/>
      <c r="L702" s="36"/>
      <c r="V702" s="36"/>
      <c r="W702" s="36"/>
    </row>
    <row r="703" spans="1:23" x14ac:dyDescent="0.25">
      <c r="A703" s="28">
        <v>43925</v>
      </c>
      <c r="I703" s="30" t="s">
        <v>806</v>
      </c>
      <c r="K703" s="36"/>
      <c r="L703" s="36"/>
      <c r="V703" s="36"/>
      <c r="W703" s="36"/>
    </row>
    <row r="704" spans="1:23" x14ac:dyDescent="0.25">
      <c r="A704" s="28">
        <v>43926</v>
      </c>
      <c r="I704" s="30" t="s">
        <v>806</v>
      </c>
      <c r="K704" s="36"/>
      <c r="L704" s="36"/>
      <c r="V704" s="36"/>
      <c r="W704" s="36"/>
    </row>
    <row r="705" spans="1:21" x14ac:dyDescent="0.25">
      <c r="A705" s="28">
        <v>43927</v>
      </c>
      <c r="B705" s="36">
        <v>1971</v>
      </c>
      <c r="C705" s="24" t="s">
        <v>56</v>
      </c>
      <c r="D705" s="36">
        <f ca="1">$G$3-$B705</f>
        <v>49</v>
      </c>
      <c r="I705" s="30" t="s">
        <v>806</v>
      </c>
      <c r="U705" s="37"/>
    </row>
    <row r="706" spans="1:21" x14ac:dyDescent="0.25">
      <c r="A706" s="28">
        <v>43928</v>
      </c>
      <c r="B706" s="36"/>
      <c r="D706" s="36"/>
      <c r="I706" s="30" t="s">
        <v>806</v>
      </c>
      <c r="U706" s="37"/>
    </row>
    <row r="707" spans="1:21" x14ac:dyDescent="0.25">
      <c r="A707" s="28">
        <v>43929</v>
      </c>
      <c r="B707" s="36">
        <v>1848</v>
      </c>
      <c r="C707" s="24" t="s">
        <v>599</v>
      </c>
      <c r="D707" s="36">
        <f ca="1">$G$3-$B707</f>
        <v>172</v>
      </c>
      <c r="I707" s="30" t="s">
        <v>806</v>
      </c>
      <c r="U707" s="37"/>
    </row>
    <row r="708" spans="1:21" x14ac:dyDescent="0.25">
      <c r="A708" s="28">
        <v>43930</v>
      </c>
      <c r="B708" s="36"/>
      <c r="D708" s="36"/>
      <c r="I708" s="30" t="s">
        <v>806</v>
      </c>
      <c r="U708" s="37"/>
    </row>
    <row r="709" spans="1:21" x14ac:dyDescent="0.25">
      <c r="A709" s="28">
        <v>43931</v>
      </c>
      <c r="B709" s="36"/>
      <c r="D709" s="36"/>
      <c r="I709" s="30" t="s">
        <v>806</v>
      </c>
      <c r="U709" s="37"/>
    </row>
    <row r="710" spans="1:21" x14ac:dyDescent="0.25">
      <c r="A710" s="28">
        <v>43932</v>
      </c>
      <c r="B710" s="36"/>
      <c r="D710" s="36"/>
      <c r="I710" s="30" t="s">
        <v>806</v>
      </c>
      <c r="U710" s="37"/>
    </row>
    <row r="711" spans="1:21" x14ac:dyDescent="0.25">
      <c r="A711" s="28">
        <v>43933</v>
      </c>
      <c r="B711" s="36"/>
      <c r="D711" s="36"/>
      <c r="I711" s="30" t="s">
        <v>806</v>
      </c>
      <c r="U711" s="37"/>
    </row>
    <row r="712" spans="1:21" x14ac:dyDescent="0.25">
      <c r="A712" s="28">
        <v>43934</v>
      </c>
      <c r="B712" s="36"/>
      <c r="D712" s="36"/>
      <c r="I712" s="30" t="s">
        <v>806</v>
      </c>
      <c r="U712" s="37"/>
    </row>
    <row r="713" spans="1:21" x14ac:dyDescent="0.25">
      <c r="A713" s="28">
        <v>43935</v>
      </c>
      <c r="B713" s="36">
        <v>1759</v>
      </c>
      <c r="C713" s="24" t="s">
        <v>23</v>
      </c>
      <c r="D713" s="36">
        <f ca="1">$G$3-$B713</f>
        <v>261</v>
      </c>
      <c r="I713" s="30" t="s">
        <v>806</v>
      </c>
      <c r="U713" s="37"/>
    </row>
    <row r="714" spans="1:21" x14ac:dyDescent="0.25">
      <c r="A714" s="28">
        <v>43936</v>
      </c>
      <c r="B714" s="36"/>
      <c r="D714" s="36"/>
      <c r="I714" s="30" t="s">
        <v>806</v>
      </c>
      <c r="U714" s="37"/>
    </row>
    <row r="715" spans="1:21" x14ac:dyDescent="0.25">
      <c r="A715" s="28">
        <v>43937</v>
      </c>
      <c r="B715" s="36"/>
      <c r="D715" s="36"/>
      <c r="I715" s="30" t="s">
        <v>806</v>
      </c>
      <c r="U715" s="37"/>
    </row>
    <row r="716" spans="1:21" x14ac:dyDescent="0.25">
      <c r="A716" s="28">
        <v>43938</v>
      </c>
      <c r="B716" s="36"/>
      <c r="D716" s="36"/>
      <c r="I716" s="30" t="s">
        <v>806</v>
      </c>
      <c r="U716" s="37"/>
    </row>
    <row r="717" spans="1:21" x14ac:dyDescent="0.25">
      <c r="A717" s="28">
        <v>43939</v>
      </c>
      <c r="B717" s="36">
        <v>1936</v>
      </c>
      <c r="C717" s="24" t="s">
        <v>727</v>
      </c>
      <c r="D717" s="36">
        <f ca="1">$G$3-$B717</f>
        <v>84</v>
      </c>
      <c r="I717" s="30" t="s">
        <v>806</v>
      </c>
      <c r="U717" s="37"/>
    </row>
    <row r="718" spans="1:21" x14ac:dyDescent="0.25">
      <c r="A718" s="28">
        <v>43940</v>
      </c>
      <c r="B718" s="36"/>
      <c r="D718" s="36"/>
      <c r="I718" s="30" t="s">
        <v>806</v>
      </c>
      <c r="U718" s="37"/>
    </row>
    <row r="719" spans="1:21" x14ac:dyDescent="0.25">
      <c r="A719" s="28">
        <v>43941</v>
      </c>
      <c r="B719" s="36"/>
      <c r="D719" s="36"/>
      <c r="I719" s="30" t="s">
        <v>806</v>
      </c>
      <c r="U719" s="37"/>
    </row>
    <row r="720" spans="1:21" x14ac:dyDescent="0.25">
      <c r="A720" s="28">
        <v>43942</v>
      </c>
      <c r="B720" s="36"/>
      <c r="D720" s="36"/>
      <c r="I720" s="30" t="s">
        <v>806</v>
      </c>
      <c r="U720" s="37"/>
    </row>
    <row r="721" spans="1:23" x14ac:dyDescent="0.25">
      <c r="A721" s="28">
        <v>43943</v>
      </c>
      <c r="B721" s="36"/>
      <c r="D721" s="36"/>
      <c r="I721" s="30" t="s">
        <v>806</v>
      </c>
      <c r="U721" s="37"/>
    </row>
    <row r="722" spans="1:23" x14ac:dyDescent="0.25">
      <c r="A722" s="28">
        <v>43944</v>
      </c>
      <c r="B722" s="36"/>
      <c r="D722" s="36"/>
      <c r="I722" s="30" t="s">
        <v>806</v>
      </c>
      <c r="U722" s="37"/>
    </row>
    <row r="723" spans="1:23" x14ac:dyDescent="0.25">
      <c r="A723" s="28">
        <v>43945</v>
      </c>
      <c r="B723" s="36"/>
      <c r="D723" s="36"/>
      <c r="I723" s="30" t="s">
        <v>806</v>
      </c>
      <c r="U723" s="37"/>
    </row>
    <row r="724" spans="1:23" x14ac:dyDescent="0.25">
      <c r="A724" s="28">
        <v>43946</v>
      </c>
      <c r="B724" s="36">
        <v>1985</v>
      </c>
      <c r="C724" s="24" t="s">
        <v>91</v>
      </c>
      <c r="D724" s="36">
        <f ca="1">$G$3-$B724</f>
        <v>35</v>
      </c>
      <c r="I724" s="30" t="s">
        <v>806</v>
      </c>
      <c r="U724" s="37"/>
    </row>
    <row r="725" spans="1:23" x14ac:dyDescent="0.25">
      <c r="A725" s="28">
        <v>43947</v>
      </c>
      <c r="B725" s="36">
        <v>1827</v>
      </c>
      <c r="C725" s="24" t="s">
        <v>97</v>
      </c>
      <c r="D725" s="36">
        <f ca="1">$G$3-$B725</f>
        <v>193</v>
      </c>
      <c r="I725" s="30" t="s">
        <v>806</v>
      </c>
      <c r="U725" s="37"/>
    </row>
    <row r="726" spans="1:23" x14ac:dyDescent="0.25">
      <c r="A726" s="28">
        <v>43948</v>
      </c>
      <c r="B726" s="36">
        <v>1915</v>
      </c>
      <c r="C726" s="24" t="s">
        <v>55</v>
      </c>
      <c r="D726" s="36">
        <f ca="1">$G$3-$B726</f>
        <v>105</v>
      </c>
      <c r="E726" s="36">
        <v>1992</v>
      </c>
      <c r="F726" s="24" t="s">
        <v>708</v>
      </c>
      <c r="G726" s="36">
        <f ca="1">$G$3-$E726</f>
        <v>28</v>
      </c>
      <c r="I726" s="30" t="s">
        <v>806</v>
      </c>
      <c r="K726" s="36"/>
      <c r="L726" s="36"/>
      <c r="V726" s="36"/>
      <c r="W726" s="36"/>
    </row>
    <row r="727" spans="1:23" x14ac:dyDescent="0.25">
      <c r="A727" s="28">
        <v>43949</v>
      </c>
      <c r="B727" s="36"/>
      <c r="D727" s="36"/>
      <c r="E727" s="36"/>
      <c r="G727" s="36"/>
      <c r="I727" s="30" t="s">
        <v>806</v>
      </c>
      <c r="K727" s="36"/>
      <c r="L727" s="36"/>
      <c r="V727" s="36"/>
      <c r="W727" s="36"/>
    </row>
    <row r="728" spans="1:23" x14ac:dyDescent="0.25">
      <c r="A728" s="28">
        <v>43950</v>
      </c>
      <c r="B728" s="36"/>
      <c r="D728" s="36"/>
      <c r="E728" s="36"/>
      <c r="G728" s="36"/>
      <c r="I728" s="30" t="s">
        <v>806</v>
      </c>
      <c r="K728" s="36"/>
      <c r="L728" s="36"/>
      <c r="V728" s="36"/>
      <c r="W728" s="36"/>
    </row>
    <row r="729" spans="1:23" x14ac:dyDescent="0.25">
      <c r="A729" s="28">
        <v>43951</v>
      </c>
      <c r="B729" s="36"/>
      <c r="D729" s="36"/>
      <c r="E729" s="36"/>
      <c r="G729" s="36"/>
      <c r="I729" s="30" t="s">
        <v>806</v>
      </c>
      <c r="K729" s="36"/>
      <c r="L729" s="36"/>
      <c r="V729" s="36"/>
      <c r="W729" s="36"/>
    </row>
    <row r="730" spans="1:23" x14ac:dyDescent="0.25">
      <c r="A730" s="28">
        <v>43952</v>
      </c>
      <c r="B730" s="36">
        <v>1904</v>
      </c>
      <c r="C730" s="24" t="s">
        <v>667</v>
      </c>
      <c r="D730" s="36">
        <f ca="1">$G$3-$B730</f>
        <v>116</v>
      </c>
      <c r="I730" s="30" t="s">
        <v>806</v>
      </c>
      <c r="U730" s="37"/>
    </row>
    <row r="731" spans="1:23" x14ac:dyDescent="0.25">
      <c r="A731" s="28">
        <v>43953</v>
      </c>
      <c r="B731" s="36">
        <v>1864</v>
      </c>
      <c r="C731" s="24" t="s">
        <v>597</v>
      </c>
      <c r="D731" s="36">
        <f ca="1">$G$3-$B731</f>
        <v>156</v>
      </c>
      <c r="E731" s="36">
        <v>1978</v>
      </c>
      <c r="F731" s="24" t="s">
        <v>684</v>
      </c>
      <c r="G731" s="36">
        <f ca="1">$G$3-$E731</f>
        <v>42</v>
      </c>
      <c r="I731" s="30" t="s">
        <v>806</v>
      </c>
      <c r="U731" s="37"/>
    </row>
    <row r="732" spans="1:23" x14ac:dyDescent="0.25">
      <c r="A732" s="28">
        <v>43954</v>
      </c>
      <c r="I732" s="30" t="s">
        <v>806</v>
      </c>
      <c r="U732" s="37"/>
    </row>
    <row r="733" spans="1:23" x14ac:dyDescent="0.25">
      <c r="A733" s="28">
        <v>43955</v>
      </c>
      <c r="B733" s="36">
        <v>1955</v>
      </c>
      <c r="C733" s="24" t="s">
        <v>669</v>
      </c>
      <c r="D733" s="36">
        <f ca="1">$G$3-$B733</f>
        <v>65</v>
      </c>
      <c r="I733" s="30" t="s">
        <v>806</v>
      </c>
      <c r="U733" s="37"/>
    </row>
    <row r="734" spans="1:23" x14ac:dyDescent="0.25">
      <c r="A734" s="28">
        <v>43956</v>
      </c>
      <c r="B734" s="36"/>
      <c r="D734" s="36"/>
      <c r="I734" s="30" t="s">
        <v>806</v>
      </c>
      <c r="U734" s="37"/>
    </row>
    <row r="735" spans="1:23" x14ac:dyDescent="0.25">
      <c r="A735" s="28">
        <v>43957</v>
      </c>
      <c r="B735" s="36"/>
      <c r="D735" s="36"/>
      <c r="I735" s="30" t="s">
        <v>806</v>
      </c>
      <c r="U735" s="37"/>
    </row>
    <row r="736" spans="1:23" x14ac:dyDescent="0.25">
      <c r="A736" s="28">
        <v>43958</v>
      </c>
      <c r="B736" s="36">
        <v>1825</v>
      </c>
      <c r="C736" s="24" t="s">
        <v>736</v>
      </c>
      <c r="D736" s="36">
        <f ca="1">$G$3-$B736</f>
        <v>195</v>
      </c>
      <c r="I736" s="30" t="s">
        <v>806</v>
      </c>
      <c r="U736" s="37"/>
    </row>
    <row r="737" spans="1:21" x14ac:dyDescent="0.25">
      <c r="A737" s="28">
        <v>43959</v>
      </c>
      <c r="B737" s="36"/>
      <c r="D737" s="36"/>
      <c r="I737" s="30" t="s">
        <v>806</v>
      </c>
      <c r="U737" s="37"/>
    </row>
    <row r="738" spans="1:21" x14ac:dyDescent="0.25">
      <c r="A738" s="28">
        <v>43960</v>
      </c>
      <c r="B738" s="36">
        <v>1707</v>
      </c>
      <c r="C738" s="24" t="s">
        <v>584</v>
      </c>
      <c r="D738" s="36">
        <f ca="1">$G$3-$B738</f>
        <v>313</v>
      </c>
      <c r="E738" s="36">
        <v>1990</v>
      </c>
      <c r="F738" s="24" t="s">
        <v>36</v>
      </c>
      <c r="G738" s="36">
        <f ca="1">$G$3-$E738</f>
        <v>30</v>
      </c>
      <c r="I738" s="30" t="s">
        <v>806</v>
      </c>
      <c r="U738" s="37"/>
    </row>
    <row r="739" spans="1:21" x14ac:dyDescent="0.25">
      <c r="A739" s="28">
        <v>43961</v>
      </c>
      <c r="I739" s="30" t="s">
        <v>806</v>
      </c>
      <c r="U739" s="37"/>
    </row>
    <row r="740" spans="1:21" x14ac:dyDescent="0.25">
      <c r="A740" s="28">
        <v>43962</v>
      </c>
      <c r="B740" s="36">
        <v>1916</v>
      </c>
      <c r="C740" s="24" t="s">
        <v>43</v>
      </c>
      <c r="D740" s="36">
        <f ca="1">$G$3-$B740</f>
        <v>104</v>
      </c>
      <c r="I740" s="30" t="s">
        <v>806</v>
      </c>
      <c r="U740" s="37"/>
    </row>
    <row r="741" spans="1:21" x14ac:dyDescent="0.25">
      <c r="A741" s="28">
        <v>43963</v>
      </c>
      <c r="B741" s="36">
        <v>1871</v>
      </c>
      <c r="C741" s="24" t="s">
        <v>593</v>
      </c>
      <c r="D741" s="36">
        <f ca="1">$G$3-$B741</f>
        <v>149</v>
      </c>
      <c r="E741" s="36">
        <v>1884</v>
      </c>
      <c r="F741" s="24" t="s">
        <v>737</v>
      </c>
      <c r="G741" s="36">
        <f ca="1">$G$3-$E741</f>
        <v>136</v>
      </c>
      <c r="I741" s="30" t="s">
        <v>806</v>
      </c>
      <c r="U741" s="37"/>
    </row>
    <row r="742" spans="1:21" x14ac:dyDescent="0.25">
      <c r="A742" s="28">
        <v>43964</v>
      </c>
      <c r="B742" s="36"/>
      <c r="D742" s="36"/>
      <c r="E742" s="36"/>
      <c r="G742" s="36"/>
      <c r="I742" s="30" t="s">
        <v>806</v>
      </c>
      <c r="U742" s="37"/>
    </row>
    <row r="743" spans="1:21" x14ac:dyDescent="0.25">
      <c r="A743" s="28">
        <v>43965</v>
      </c>
      <c r="B743" s="36"/>
      <c r="D743" s="36"/>
      <c r="E743" s="36"/>
      <c r="G743" s="36"/>
      <c r="I743" s="30" t="s">
        <v>806</v>
      </c>
      <c r="U743" s="37"/>
    </row>
    <row r="744" spans="1:21" x14ac:dyDescent="0.25">
      <c r="A744" s="28">
        <v>43966</v>
      </c>
      <c r="B744" s="36"/>
      <c r="D744" s="36"/>
      <c r="E744" s="36"/>
      <c r="G744" s="36"/>
      <c r="I744" s="30" t="s">
        <v>806</v>
      </c>
      <c r="U744" s="37"/>
    </row>
    <row r="745" spans="1:21" x14ac:dyDescent="0.25">
      <c r="A745" s="28">
        <v>43967</v>
      </c>
      <c r="I745" s="30" t="s">
        <v>806</v>
      </c>
      <c r="U745" s="37"/>
    </row>
    <row r="746" spans="1:21" x14ac:dyDescent="0.25">
      <c r="A746" s="28">
        <v>43968</v>
      </c>
      <c r="I746" s="30" t="s">
        <v>806</v>
      </c>
      <c r="U746" s="37"/>
    </row>
    <row r="747" spans="1:21" x14ac:dyDescent="0.25">
      <c r="A747" s="28">
        <v>43969</v>
      </c>
      <c r="B747" s="36">
        <v>1909</v>
      </c>
      <c r="C747" s="24" t="s">
        <v>764</v>
      </c>
      <c r="D747" s="36">
        <f ca="1">$G$3-$B747</f>
        <v>111</v>
      </c>
      <c r="E747" s="36">
        <v>1911</v>
      </c>
      <c r="F747" s="24" t="s">
        <v>33</v>
      </c>
      <c r="G747" s="36">
        <f ca="1">$G$3-$E747</f>
        <v>109</v>
      </c>
      <c r="I747" s="30" t="s">
        <v>806</v>
      </c>
      <c r="U747" s="37"/>
    </row>
    <row r="748" spans="1:21" x14ac:dyDescent="0.25">
      <c r="A748" s="28">
        <v>43970</v>
      </c>
      <c r="B748" s="36">
        <v>1954</v>
      </c>
      <c r="C748" s="24" t="s">
        <v>28</v>
      </c>
      <c r="D748" s="36">
        <f ca="1">$G$3-$B748</f>
        <v>66</v>
      </c>
      <c r="I748" s="30" t="s">
        <v>806</v>
      </c>
      <c r="U748" s="37"/>
    </row>
    <row r="749" spans="1:21" x14ac:dyDescent="0.25">
      <c r="A749" s="28">
        <v>43971</v>
      </c>
      <c r="B749" s="36"/>
      <c r="D749" s="36"/>
      <c r="I749" s="30" t="s">
        <v>806</v>
      </c>
      <c r="U749" s="37"/>
    </row>
    <row r="750" spans="1:21" x14ac:dyDescent="0.25">
      <c r="A750" s="28">
        <v>43972</v>
      </c>
      <c r="B750" s="36"/>
      <c r="D750" s="36"/>
      <c r="I750" s="30" t="s">
        <v>806</v>
      </c>
      <c r="U750" s="37"/>
    </row>
    <row r="751" spans="1:21" x14ac:dyDescent="0.25">
      <c r="A751" s="28">
        <v>43973</v>
      </c>
      <c r="B751" s="36">
        <v>1992</v>
      </c>
      <c r="C751" s="24" t="s">
        <v>83</v>
      </c>
      <c r="D751" s="36">
        <f ca="1">$G$3-$B751</f>
        <v>28</v>
      </c>
      <c r="I751" s="30" t="s">
        <v>806</v>
      </c>
      <c r="U751" s="37"/>
    </row>
    <row r="752" spans="1:21" x14ac:dyDescent="0.25">
      <c r="A752" s="28">
        <v>43974</v>
      </c>
      <c r="B752" s="36"/>
      <c r="D752" s="36"/>
      <c r="I752" s="30" t="s">
        <v>806</v>
      </c>
      <c r="U752" s="37"/>
    </row>
    <row r="753" spans="1:21" x14ac:dyDescent="0.25">
      <c r="A753" s="28">
        <v>43975</v>
      </c>
      <c r="B753" s="36"/>
      <c r="D753" s="36"/>
      <c r="I753" s="30" t="s">
        <v>806</v>
      </c>
      <c r="U753" s="37"/>
    </row>
    <row r="754" spans="1:21" x14ac:dyDescent="0.25">
      <c r="A754" s="28">
        <v>43976</v>
      </c>
      <c r="B754" s="36"/>
      <c r="D754" s="36"/>
      <c r="I754" s="30" t="s">
        <v>806</v>
      </c>
      <c r="U754" s="37"/>
    </row>
    <row r="755" spans="1:21" x14ac:dyDescent="0.25">
      <c r="A755" s="28">
        <v>43977</v>
      </c>
      <c r="B755" s="36"/>
      <c r="D755" s="36"/>
      <c r="I755" s="30" t="s">
        <v>806</v>
      </c>
      <c r="U755" s="37"/>
    </row>
    <row r="756" spans="1:21" x14ac:dyDescent="0.25">
      <c r="A756" s="28">
        <v>43978</v>
      </c>
      <c r="B756" s="36">
        <v>1840</v>
      </c>
      <c r="C756" s="24" t="s">
        <v>719</v>
      </c>
      <c r="D756" s="36">
        <f ca="1">$G$3-$B756</f>
        <v>180</v>
      </c>
      <c r="E756" s="36">
        <v>2003</v>
      </c>
      <c r="F756" s="24" t="s">
        <v>14</v>
      </c>
      <c r="G756" s="36">
        <f ca="1">$G$3-$E756</f>
        <v>17</v>
      </c>
      <c r="I756" s="30" t="s">
        <v>806</v>
      </c>
      <c r="U756" s="37"/>
    </row>
    <row r="757" spans="1:21" x14ac:dyDescent="0.25">
      <c r="A757" s="28">
        <v>43979</v>
      </c>
      <c r="B757" s="36">
        <v>1787</v>
      </c>
      <c r="C757" s="24" t="s">
        <v>562</v>
      </c>
      <c r="D757" s="36">
        <f ca="1">$G$3-$B757</f>
        <v>233</v>
      </c>
      <c r="E757" s="36">
        <v>1805</v>
      </c>
      <c r="F757" s="24" t="s">
        <v>650</v>
      </c>
      <c r="G757" s="36">
        <f ca="1">$G$3-$E757</f>
        <v>215</v>
      </c>
      <c r="I757" s="30" t="s">
        <v>806</v>
      </c>
      <c r="U757" s="37"/>
    </row>
    <row r="758" spans="1:21" x14ac:dyDescent="0.25">
      <c r="A758" s="28">
        <v>43980</v>
      </c>
      <c r="I758" s="30" t="s">
        <v>806</v>
      </c>
      <c r="U758" s="37"/>
    </row>
    <row r="759" spans="1:21" x14ac:dyDescent="0.25">
      <c r="A759" s="28">
        <v>43981</v>
      </c>
      <c r="I759" s="30" t="s">
        <v>806</v>
      </c>
      <c r="U759" s="37"/>
    </row>
    <row r="760" spans="1:21" x14ac:dyDescent="0.25">
      <c r="A760" s="28">
        <v>43982</v>
      </c>
      <c r="B760" s="36">
        <v>1809</v>
      </c>
      <c r="C760" s="24" t="s">
        <v>25</v>
      </c>
      <c r="D760" s="36">
        <f ca="1">$G$3-$B760</f>
        <v>211</v>
      </c>
      <c r="I760" s="30" t="s">
        <v>806</v>
      </c>
      <c r="U760" s="37"/>
    </row>
    <row r="761" spans="1:21" x14ac:dyDescent="0.25">
      <c r="A761" s="28">
        <v>43983</v>
      </c>
      <c r="B761" s="36"/>
      <c r="D761" s="36"/>
      <c r="I761" s="30" t="s">
        <v>806</v>
      </c>
      <c r="U761" s="37"/>
    </row>
    <row r="762" spans="1:21" x14ac:dyDescent="0.25">
      <c r="A762" s="28">
        <v>43984</v>
      </c>
      <c r="B762" s="36"/>
      <c r="D762" s="36"/>
      <c r="I762" s="30" t="s">
        <v>806</v>
      </c>
      <c r="U762" s="37"/>
    </row>
    <row r="763" spans="1:21" x14ac:dyDescent="0.25">
      <c r="A763" s="28">
        <v>43985</v>
      </c>
      <c r="B763" s="36">
        <v>1875</v>
      </c>
      <c r="C763" s="24" t="s">
        <v>648</v>
      </c>
      <c r="D763" s="36">
        <f ca="1">$G$3-$B763</f>
        <v>145</v>
      </c>
      <c r="E763" s="36">
        <v>1899</v>
      </c>
      <c r="F763" s="24" t="s">
        <v>606</v>
      </c>
      <c r="G763" s="36">
        <f ca="1">$G$3-$E763</f>
        <v>121</v>
      </c>
      <c r="I763" s="30" t="s">
        <v>806</v>
      </c>
      <c r="U763" s="37"/>
    </row>
    <row r="764" spans="1:21" x14ac:dyDescent="0.25">
      <c r="A764" s="28">
        <v>43986</v>
      </c>
      <c r="I764" s="30" t="s">
        <v>806</v>
      </c>
      <c r="U764" s="37"/>
    </row>
    <row r="765" spans="1:21" x14ac:dyDescent="0.25">
      <c r="A765" s="28">
        <v>43987</v>
      </c>
      <c r="B765" s="36">
        <v>1722</v>
      </c>
      <c r="C765" s="24" t="s">
        <v>695</v>
      </c>
      <c r="D765" s="36">
        <f ca="1">$G$3-$B765</f>
        <v>298</v>
      </c>
      <c r="E765" s="36">
        <v>1826</v>
      </c>
      <c r="F765" s="24" t="s">
        <v>62</v>
      </c>
      <c r="G765" s="36">
        <f ca="1">$G$3-$E765</f>
        <v>194</v>
      </c>
      <c r="I765" s="30" t="s">
        <v>806</v>
      </c>
      <c r="U765" s="37"/>
    </row>
    <row r="766" spans="1:21" x14ac:dyDescent="0.25">
      <c r="A766" s="28">
        <v>43988</v>
      </c>
      <c r="I766" s="30" t="s">
        <v>806</v>
      </c>
      <c r="U766" s="37"/>
    </row>
    <row r="767" spans="1:21" x14ac:dyDescent="0.25">
      <c r="A767" s="28">
        <v>43989</v>
      </c>
      <c r="I767" s="30" t="s">
        <v>806</v>
      </c>
      <c r="U767" s="37"/>
    </row>
    <row r="768" spans="1:21" x14ac:dyDescent="0.25">
      <c r="A768" s="28">
        <v>43990</v>
      </c>
      <c r="B768" s="36">
        <v>1612</v>
      </c>
      <c r="C768" s="24" t="s">
        <v>24</v>
      </c>
      <c r="D768" s="36">
        <f ca="1">$G$3-$B768</f>
        <v>408</v>
      </c>
      <c r="I768" s="30" t="s">
        <v>806</v>
      </c>
      <c r="U768" s="37"/>
    </row>
    <row r="769" spans="1:21" x14ac:dyDescent="0.25">
      <c r="A769" s="28">
        <v>43991</v>
      </c>
      <c r="B769" s="36"/>
      <c r="D769" s="36"/>
      <c r="I769" s="30" t="s">
        <v>806</v>
      </c>
      <c r="U769" s="37"/>
    </row>
    <row r="770" spans="1:21" x14ac:dyDescent="0.25">
      <c r="A770" s="28">
        <v>43992</v>
      </c>
      <c r="B770" s="36">
        <v>1918</v>
      </c>
      <c r="C770" s="24" t="s">
        <v>621</v>
      </c>
      <c r="D770" s="36">
        <f ca="1">$G$3-$B770</f>
        <v>102</v>
      </c>
      <c r="I770" s="30" t="s">
        <v>806</v>
      </c>
      <c r="U770" s="37"/>
    </row>
    <row r="771" spans="1:21" x14ac:dyDescent="0.25">
      <c r="A771" s="28">
        <v>43993</v>
      </c>
      <c r="B771" s="36"/>
      <c r="D771" s="36"/>
      <c r="I771" s="30" t="s">
        <v>806</v>
      </c>
      <c r="U771" s="37"/>
    </row>
    <row r="772" spans="1:21" x14ac:dyDescent="0.25">
      <c r="A772" s="28">
        <v>43994</v>
      </c>
      <c r="B772" s="36">
        <v>2006</v>
      </c>
      <c r="C772" s="24" t="s">
        <v>30</v>
      </c>
      <c r="D772" s="36">
        <f ca="1">$G$3-$B772</f>
        <v>14</v>
      </c>
      <c r="I772" s="30" t="s">
        <v>806</v>
      </c>
      <c r="U772" s="37"/>
    </row>
    <row r="773" spans="1:21" x14ac:dyDescent="0.25">
      <c r="A773" s="28">
        <v>43995</v>
      </c>
      <c r="B773" s="36"/>
      <c r="D773" s="36"/>
      <c r="I773" s="30" t="s">
        <v>806</v>
      </c>
      <c r="U773" s="37"/>
    </row>
    <row r="774" spans="1:21" x14ac:dyDescent="0.25">
      <c r="A774" s="28">
        <v>43996</v>
      </c>
      <c r="B774" s="36">
        <v>1594</v>
      </c>
      <c r="C774" s="24" t="s">
        <v>701</v>
      </c>
      <c r="D774" s="36">
        <f ca="1">$G$3-$B774</f>
        <v>426</v>
      </c>
      <c r="I774" s="30" t="s">
        <v>806</v>
      </c>
      <c r="U774" s="37"/>
    </row>
    <row r="775" spans="1:21" x14ac:dyDescent="0.25">
      <c r="A775" s="28">
        <v>43997</v>
      </c>
      <c r="B775" s="36">
        <v>1893</v>
      </c>
      <c r="C775" s="24" t="s">
        <v>102</v>
      </c>
      <c r="D775" s="36">
        <f ca="1">$G$3-$B775</f>
        <v>127</v>
      </c>
      <c r="I775" s="30" t="s">
        <v>806</v>
      </c>
      <c r="U775" s="37"/>
    </row>
    <row r="776" spans="1:21" x14ac:dyDescent="0.25">
      <c r="A776" s="28">
        <v>43998</v>
      </c>
      <c r="B776" s="36"/>
      <c r="D776" s="36"/>
      <c r="I776" s="30" t="s">
        <v>806</v>
      </c>
      <c r="U776" s="37"/>
    </row>
    <row r="777" spans="1:21" x14ac:dyDescent="0.25">
      <c r="A777" s="28">
        <v>43999</v>
      </c>
      <c r="B777" s="36"/>
      <c r="D777" s="36"/>
      <c r="I777" s="30" t="s">
        <v>806</v>
      </c>
      <c r="U777" s="37"/>
    </row>
    <row r="778" spans="1:21" x14ac:dyDescent="0.25">
      <c r="A778" s="28">
        <v>44000</v>
      </c>
      <c r="B778" s="36"/>
      <c r="D778" s="36"/>
      <c r="I778" s="30" t="s">
        <v>806</v>
      </c>
      <c r="U778" s="37"/>
    </row>
    <row r="779" spans="1:21" x14ac:dyDescent="0.25">
      <c r="A779" s="28">
        <v>44001</v>
      </c>
      <c r="B779" s="36"/>
      <c r="D779" s="36"/>
      <c r="I779" s="30" t="s">
        <v>806</v>
      </c>
      <c r="U779" s="37"/>
    </row>
    <row r="780" spans="1:21" x14ac:dyDescent="0.25">
      <c r="A780" s="28">
        <v>44002</v>
      </c>
      <c r="B780" s="36"/>
      <c r="D780" s="36"/>
      <c r="I780" s="30" t="s">
        <v>806</v>
      </c>
      <c r="U780" s="37"/>
    </row>
    <row r="781" spans="1:21" x14ac:dyDescent="0.25">
      <c r="A781" s="28">
        <v>44003</v>
      </c>
      <c r="B781" s="36">
        <v>1908</v>
      </c>
      <c r="C781" s="24" t="s">
        <v>728</v>
      </c>
      <c r="D781" s="36">
        <f ca="1">$G$3-$B781</f>
        <v>112</v>
      </c>
      <c r="I781" s="30" t="s">
        <v>806</v>
      </c>
      <c r="U781" s="37"/>
    </row>
    <row r="782" spans="1:21" x14ac:dyDescent="0.25">
      <c r="A782" s="28">
        <v>44004</v>
      </c>
      <c r="B782" s="36">
        <v>1974</v>
      </c>
      <c r="C782" s="24" t="s">
        <v>710</v>
      </c>
      <c r="D782" s="36">
        <f ca="1">$G$3-$B782</f>
        <v>46</v>
      </c>
      <c r="I782" s="30" t="s">
        <v>806</v>
      </c>
      <c r="U782" s="37"/>
    </row>
    <row r="783" spans="1:21" x14ac:dyDescent="0.25">
      <c r="A783" s="28">
        <v>44005</v>
      </c>
      <c r="B783" s="36"/>
      <c r="D783" s="36"/>
      <c r="I783" s="30" t="s">
        <v>806</v>
      </c>
      <c r="U783" s="37"/>
    </row>
    <row r="784" spans="1:21" x14ac:dyDescent="0.25">
      <c r="A784" s="28">
        <v>44006</v>
      </c>
      <c r="B784" s="36"/>
      <c r="D784" s="36"/>
      <c r="I784" s="30" t="s">
        <v>806</v>
      </c>
      <c r="U784" s="37"/>
    </row>
    <row r="785" spans="1:21" x14ac:dyDescent="0.25">
      <c r="A785" s="28">
        <v>44007</v>
      </c>
      <c r="B785" s="36">
        <v>1767</v>
      </c>
      <c r="C785" s="24" t="s">
        <v>58</v>
      </c>
      <c r="D785" s="36">
        <f ca="1">$G$3-$B785</f>
        <v>253</v>
      </c>
      <c r="I785" s="30" t="s">
        <v>806</v>
      </c>
      <c r="U785" s="37"/>
    </row>
    <row r="786" spans="1:21" x14ac:dyDescent="0.25">
      <c r="A786" s="28">
        <v>44008</v>
      </c>
      <c r="B786" s="36"/>
      <c r="D786" s="36"/>
      <c r="I786" s="30" t="s">
        <v>806</v>
      </c>
      <c r="U786" s="37"/>
    </row>
    <row r="787" spans="1:21" x14ac:dyDescent="0.25">
      <c r="A787" s="28">
        <v>44009</v>
      </c>
      <c r="B787" s="36">
        <v>1986</v>
      </c>
      <c r="C787" s="24" t="s">
        <v>73</v>
      </c>
      <c r="D787" s="36">
        <f ca="1">$G$3-$B787</f>
        <v>34</v>
      </c>
      <c r="I787" s="30" t="s">
        <v>806</v>
      </c>
      <c r="U787" s="37"/>
    </row>
    <row r="788" spans="1:21" x14ac:dyDescent="0.25">
      <c r="A788" s="28">
        <v>44010</v>
      </c>
      <c r="B788" s="36"/>
      <c r="D788" s="36"/>
      <c r="I788" s="30" t="s">
        <v>806</v>
      </c>
      <c r="U788" s="37"/>
    </row>
    <row r="789" spans="1:21" x14ac:dyDescent="0.25">
      <c r="A789" s="28">
        <v>44011</v>
      </c>
      <c r="B789" s="36"/>
      <c r="D789" s="36"/>
      <c r="I789" s="30" t="s">
        <v>806</v>
      </c>
      <c r="U789" s="37"/>
    </row>
    <row r="790" spans="1:21" x14ac:dyDescent="0.25">
      <c r="A790" s="28">
        <v>44012</v>
      </c>
      <c r="B790" s="36">
        <v>2011</v>
      </c>
      <c r="C790" s="24" t="s">
        <v>79</v>
      </c>
      <c r="D790" s="36">
        <f ca="1">$G$3-$B790</f>
        <v>9</v>
      </c>
      <c r="I790" s="30" t="s">
        <v>806</v>
      </c>
      <c r="U790" s="37"/>
    </row>
    <row r="791" spans="1:21" x14ac:dyDescent="0.25">
      <c r="A791" s="28">
        <v>44013</v>
      </c>
      <c r="B791" s="36">
        <v>1925</v>
      </c>
      <c r="C791" s="24" t="s">
        <v>44</v>
      </c>
      <c r="D791" s="36">
        <f ca="1">$G$3-$B791</f>
        <v>95</v>
      </c>
      <c r="I791" s="30" t="s">
        <v>806</v>
      </c>
      <c r="U791" s="37"/>
    </row>
    <row r="792" spans="1:21" x14ac:dyDescent="0.25">
      <c r="A792" s="28">
        <v>44014</v>
      </c>
      <c r="B792" s="36"/>
      <c r="D792" s="36"/>
      <c r="I792" s="30" t="s">
        <v>806</v>
      </c>
      <c r="U792" s="37"/>
    </row>
    <row r="793" spans="1:21" x14ac:dyDescent="0.25">
      <c r="A793" s="28">
        <v>44015</v>
      </c>
      <c r="B793" s="36"/>
      <c r="D793" s="36"/>
      <c r="I793" s="30" t="s">
        <v>806</v>
      </c>
      <c r="U793" s="37"/>
    </row>
    <row r="794" spans="1:21" x14ac:dyDescent="0.25">
      <c r="A794" s="28">
        <v>44016</v>
      </c>
      <c r="B794" s="36">
        <v>1623</v>
      </c>
      <c r="C794" s="24" t="s">
        <v>655</v>
      </c>
      <c r="D794" s="36">
        <f ca="1">$G$3-$B794</f>
        <v>397</v>
      </c>
      <c r="I794" s="30" t="s">
        <v>806</v>
      </c>
      <c r="U794" s="37"/>
    </row>
    <row r="795" spans="1:21" x14ac:dyDescent="0.25">
      <c r="A795" s="28">
        <v>44017</v>
      </c>
      <c r="B795" s="36"/>
      <c r="D795" s="36"/>
      <c r="I795" s="30" t="s">
        <v>806</v>
      </c>
      <c r="U795" s="37"/>
    </row>
    <row r="796" spans="1:21" x14ac:dyDescent="0.25">
      <c r="A796" s="28">
        <v>44018</v>
      </c>
      <c r="B796" s="36"/>
      <c r="D796" s="36"/>
      <c r="I796" s="30" t="s">
        <v>806</v>
      </c>
      <c r="U796" s="37"/>
    </row>
    <row r="797" spans="1:21" x14ac:dyDescent="0.25">
      <c r="A797" s="28">
        <v>44019</v>
      </c>
      <c r="B797" s="36"/>
      <c r="D797" s="36"/>
      <c r="I797" s="30" t="s">
        <v>806</v>
      </c>
      <c r="U797" s="37"/>
    </row>
    <row r="798" spans="1:21" x14ac:dyDescent="0.25">
      <c r="A798" s="28">
        <v>44020</v>
      </c>
      <c r="B798" s="36"/>
      <c r="D798" s="36"/>
      <c r="I798" s="30" t="s">
        <v>806</v>
      </c>
      <c r="U798" s="37"/>
    </row>
    <row r="799" spans="1:21" x14ac:dyDescent="0.25">
      <c r="A799" s="28">
        <v>44021</v>
      </c>
      <c r="B799" s="36">
        <v>1992</v>
      </c>
      <c r="C799" s="24" t="s">
        <v>100</v>
      </c>
      <c r="D799" s="36">
        <f ca="1">$G$3-$B799</f>
        <v>28</v>
      </c>
      <c r="I799" s="30" t="s">
        <v>806</v>
      </c>
      <c r="U799" s="37"/>
    </row>
    <row r="800" spans="1:21" x14ac:dyDescent="0.25">
      <c r="A800" s="28">
        <v>44022</v>
      </c>
      <c r="B800" s="36"/>
      <c r="D800" s="36"/>
      <c r="I800" s="30" t="s">
        <v>806</v>
      </c>
      <c r="U800" s="37"/>
    </row>
    <row r="801" spans="1:21" x14ac:dyDescent="0.25">
      <c r="A801" s="28">
        <v>44023</v>
      </c>
      <c r="B801" s="36">
        <v>1937</v>
      </c>
      <c r="C801" s="24" t="s">
        <v>676</v>
      </c>
      <c r="D801" s="36">
        <f ca="1">$G$3-$B801</f>
        <v>83</v>
      </c>
      <c r="I801" s="30" t="s">
        <v>806</v>
      </c>
      <c r="U801" s="37"/>
    </row>
    <row r="802" spans="1:21" x14ac:dyDescent="0.25">
      <c r="A802" s="28">
        <v>44024</v>
      </c>
      <c r="B802" s="36"/>
      <c r="D802" s="36"/>
      <c r="I802" s="30" t="s">
        <v>806</v>
      </c>
      <c r="U802" s="37"/>
    </row>
    <row r="803" spans="1:21" x14ac:dyDescent="0.25">
      <c r="A803" s="28">
        <v>44025</v>
      </c>
      <c r="B803" s="36">
        <v>1951</v>
      </c>
      <c r="C803" s="24" t="s">
        <v>47</v>
      </c>
      <c r="D803" s="36">
        <f ca="1">$G$3-$B803</f>
        <v>69</v>
      </c>
      <c r="I803" s="30" t="s">
        <v>806</v>
      </c>
      <c r="U803" s="37"/>
    </row>
    <row r="804" spans="1:21" x14ac:dyDescent="0.25">
      <c r="A804" s="28">
        <v>44026</v>
      </c>
      <c r="B804" s="36"/>
      <c r="D804" s="36"/>
      <c r="I804" s="30" t="s">
        <v>806</v>
      </c>
      <c r="U804" s="37"/>
    </row>
    <row r="805" spans="1:21" x14ac:dyDescent="0.25">
      <c r="A805" s="28">
        <v>44027</v>
      </c>
      <c r="B805" s="36">
        <v>1857</v>
      </c>
      <c r="C805" s="24" t="s">
        <v>595</v>
      </c>
      <c r="D805" s="36">
        <f ca="1">$G$3-$B805</f>
        <v>163</v>
      </c>
      <c r="I805" s="30" t="s">
        <v>806</v>
      </c>
      <c r="U805" s="37"/>
    </row>
    <row r="806" spans="1:21" x14ac:dyDescent="0.25">
      <c r="A806" s="28">
        <v>44028</v>
      </c>
      <c r="B806" s="36"/>
      <c r="D806" s="36"/>
      <c r="I806" s="30" t="s">
        <v>806</v>
      </c>
      <c r="U806" s="37"/>
    </row>
    <row r="807" spans="1:21" x14ac:dyDescent="0.25">
      <c r="A807" s="28">
        <v>44029</v>
      </c>
      <c r="B807" s="36">
        <v>1851</v>
      </c>
      <c r="C807" s="24" t="s">
        <v>101</v>
      </c>
      <c r="D807" s="36">
        <f ca="1">$G$3-$B807</f>
        <v>169</v>
      </c>
      <c r="I807" s="30" t="s">
        <v>806</v>
      </c>
      <c r="U807" s="37"/>
    </row>
    <row r="808" spans="1:21" x14ac:dyDescent="0.25">
      <c r="A808" s="28">
        <v>44030</v>
      </c>
      <c r="B808" s="36"/>
      <c r="D808" s="36"/>
      <c r="I808" s="30" t="s">
        <v>806</v>
      </c>
      <c r="U808" s="37"/>
    </row>
    <row r="809" spans="1:21" x14ac:dyDescent="0.25">
      <c r="A809" s="28">
        <v>44031</v>
      </c>
      <c r="B809" s="36"/>
      <c r="D809" s="36"/>
      <c r="I809" s="30" t="s">
        <v>806</v>
      </c>
      <c r="U809" s="37"/>
    </row>
    <row r="810" spans="1:21" x14ac:dyDescent="0.25">
      <c r="A810" s="28">
        <v>44032</v>
      </c>
      <c r="B810" s="36"/>
      <c r="D810" s="36"/>
      <c r="I810" s="30" t="s">
        <v>806</v>
      </c>
      <c r="U810" s="37"/>
    </row>
    <row r="811" spans="1:21" x14ac:dyDescent="0.25">
      <c r="A811" s="28">
        <v>44033</v>
      </c>
      <c r="B811" s="36"/>
      <c r="D811" s="36"/>
      <c r="I811" s="30" t="s">
        <v>806</v>
      </c>
      <c r="U811" s="37"/>
    </row>
    <row r="812" spans="1:21" x14ac:dyDescent="0.25">
      <c r="A812" s="28">
        <v>44034</v>
      </c>
      <c r="B812" s="36">
        <v>1870</v>
      </c>
      <c r="C812" s="24" t="s">
        <v>605</v>
      </c>
      <c r="D812" s="36">
        <f ca="1">$G$3-$B812</f>
        <v>150</v>
      </c>
      <c r="I812" s="30" t="s">
        <v>806</v>
      </c>
      <c r="U812" s="37"/>
    </row>
    <row r="813" spans="1:21" x14ac:dyDescent="0.25">
      <c r="A813" s="28">
        <v>44035</v>
      </c>
      <c r="B813" s="36">
        <v>1757</v>
      </c>
      <c r="C813" s="24" t="s">
        <v>46</v>
      </c>
      <c r="D813" s="36">
        <f ca="1">$G$3-$B813</f>
        <v>263</v>
      </c>
      <c r="I813" s="30" t="s">
        <v>806</v>
      </c>
      <c r="U813" s="37"/>
    </row>
    <row r="814" spans="1:21" x14ac:dyDescent="0.25">
      <c r="A814" s="28">
        <v>44036</v>
      </c>
      <c r="B814" s="36"/>
      <c r="D814" s="36"/>
      <c r="I814" s="30" t="s">
        <v>806</v>
      </c>
      <c r="U814" s="37"/>
    </row>
    <row r="815" spans="1:21" x14ac:dyDescent="0.25">
      <c r="A815" s="28">
        <v>44037</v>
      </c>
      <c r="B815" s="36"/>
      <c r="D815" s="36"/>
      <c r="I815" s="30" t="s">
        <v>806</v>
      </c>
      <c r="U815" s="37"/>
    </row>
    <row r="816" spans="1:21" x14ac:dyDescent="0.25">
      <c r="A816" s="28">
        <v>44038</v>
      </c>
      <c r="B816" s="36"/>
      <c r="D816" s="36"/>
      <c r="I816" s="30" t="s">
        <v>806</v>
      </c>
      <c r="U816" s="37"/>
    </row>
    <row r="817" spans="1:23" x14ac:dyDescent="0.25">
      <c r="A817" s="28">
        <v>44039</v>
      </c>
      <c r="B817" s="36">
        <v>1924</v>
      </c>
      <c r="C817" s="24" t="s">
        <v>632</v>
      </c>
      <c r="D817" s="36">
        <f ca="1">$G$3-$B817</f>
        <v>96</v>
      </c>
      <c r="I817" s="30" t="s">
        <v>806</v>
      </c>
      <c r="U817" s="37"/>
    </row>
    <row r="818" spans="1:23" x14ac:dyDescent="0.25">
      <c r="A818" s="28">
        <v>44040</v>
      </c>
      <c r="B818" s="36">
        <v>1741</v>
      </c>
      <c r="C818" s="24" t="s">
        <v>60</v>
      </c>
      <c r="D818" s="36">
        <f ca="1">$G$3-$B818</f>
        <v>279</v>
      </c>
      <c r="E818" s="36">
        <v>1750</v>
      </c>
      <c r="F818" s="24" t="s">
        <v>0</v>
      </c>
      <c r="G818" s="36">
        <f ca="1">$G$3-$E818</f>
        <v>270</v>
      </c>
      <c r="I818" s="30" t="s">
        <v>806</v>
      </c>
      <c r="L818" s="36"/>
      <c r="V818" s="36"/>
      <c r="W818" s="36"/>
    </row>
    <row r="819" spans="1:23" x14ac:dyDescent="0.25">
      <c r="A819" s="28">
        <v>44041</v>
      </c>
      <c r="B819" s="36">
        <v>1856</v>
      </c>
      <c r="C819" s="24" t="s">
        <v>49</v>
      </c>
      <c r="D819" s="36">
        <f ca="1">$G$3-$B819</f>
        <v>164</v>
      </c>
      <c r="E819" s="36">
        <v>1966</v>
      </c>
      <c r="F819" s="24" t="s">
        <v>65</v>
      </c>
      <c r="G819" s="36">
        <f ca="1">$G$3-$E819</f>
        <v>54</v>
      </c>
      <c r="I819" s="30" t="s">
        <v>806</v>
      </c>
      <c r="L819" s="36"/>
      <c r="V819" s="36"/>
      <c r="W819" s="36"/>
    </row>
    <row r="820" spans="1:23" x14ac:dyDescent="0.25">
      <c r="A820" s="28">
        <v>44042</v>
      </c>
      <c r="I820" s="30" t="s">
        <v>806</v>
      </c>
      <c r="K820" s="36"/>
      <c r="L820" s="36"/>
      <c r="V820" s="36"/>
      <c r="W820" s="36"/>
    </row>
    <row r="821" spans="1:23" x14ac:dyDescent="0.25">
      <c r="A821" s="28">
        <v>44043</v>
      </c>
      <c r="B821" s="36">
        <v>1886</v>
      </c>
      <c r="C821" s="24" t="s">
        <v>31</v>
      </c>
      <c r="D821" s="36">
        <f ca="1">$G$3-$B821</f>
        <v>134</v>
      </c>
      <c r="I821" s="30" t="s">
        <v>806</v>
      </c>
      <c r="U821" s="37"/>
    </row>
    <row r="822" spans="1:23" x14ac:dyDescent="0.25">
      <c r="A822" s="28">
        <v>44044</v>
      </c>
      <c r="B822" s="36"/>
      <c r="D822" s="36"/>
      <c r="I822" s="30" t="s">
        <v>806</v>
      </c>
      <c r="U822" s="37"/>
    </row>
    <row r="823" spans="1:23" x14ac:dyDescent="0.25">
      <c r="A823" s="28">
        <v>44045</v>
      </c>
      <c r="B823" s="36">
        <v>1945</v>
      </c>
      <c r="C823" s="24" t="s">
        <v>706</v>
      </c>
      <c r="D823" s="36">
        <f ca="1">$G$3-$B823</f>
        <v>75</v>
      </c>
      <c r="I823" s="30" t="s">
        <v>806</v>
      </c>
      <c r="U823" s="37"/>
    </row>
    <row r="824" spans="1:23" x14ac:dyDescent="0.25">
      <c r="A824" s="28">
        <v>44046</v>
      </c>
      <c r="B824" s="36">
        <v>1982</v>
      </c>
      <c r="C824" s="24" t="s">
        <v>80</v>
      </c>
      <c r="D824" s="36">
        <f ca="1">$G$3-$B824</f>
        <v>38</v>
      </c>
      <c r="I824" s="30" t="s">
        <v>806</v>
      </c>
      <c r="U824" s="37"/>
    </row>
    <row r="825" spans="1:23" x14ac:dyDescent="0.25">
      <c r="A825" s="28">
        <v>44047</v>
      </c>
      <c r="B825" s="36"/>
      <c r="D825" s="36"/>
      <c r="I825" s="30" t="s">
        <v>806</v>
      </c>
      <c r="U825" s="37"/>
    </row>
    <row r="826" spans="1:23" x14ac:dyDescent="0.25">
      <c r="A826" s="28">
        <v>44048</v>
      </c>
      <c r="B826" s="36"/>
      <c r="D826" s="36"/>
      <c r="I826" s="30" t="s">
        <v>806</v>
      </c>
      <c r="U826" s="37"/>
    </row>
    <row r="827" spans="1:23" x14ac:dyDescent="0.25">
      <c r="A827" s="28">
        <v>44049</v>
      </c>
      <c r="B827" s="36"/>
      <c r="D827" s="36"/>
      <c r="I827" s="30" t="s">
        <v>806</v>
      </c>
      <c r="U827" s="37"/>
    </row>
    <row r="828" spans="1:23" x14ac:dyDescent="0.25">
      <c r="A828" s="28">
        <v>44050</v>
      </c>
      <c r="B828" s="36"/>
      <c r="D828" s="36"/>
      <c r="I828" s="30" t="s">
        <v>806</v>
      </c>
      <c r="U828" s="37"/>
    </row>
    <row r="829" spans="1:23" x14ac:dyDescent="0.25">
      <c r="A829" s="28">
        <v>44051</v>
      </c>
      <c r="B829" s="36"/>
      <c r="D829" s="36"/>
      <c r="I829" s="30" t="s">
        <v>806</v>
      </c>
      <c r="U829" s="37"/>
    </row>
    <row r="830" spans="1:23" x14ac:dyDescent="0.25">
      <c r="A830" s="28">
        <v>44052</v>
      </c>
      <c r="B830" s="36">
        <v>1919</v>
      </c>
      <c r="C830" s="24" t="s">
        <v>702</v>
      </c>
      <c r="D830" s="36">
        <f ca="1">$G$3-$B830</f>
        <v>101</v>
      </c>
      <c r="E830" s="36">
        <v>1975</v>
      </c>
      <c r="F830" s="24" t="s">
        <v>52</v>
      </c>
      <c r="G830" s="36">
        <f ca="1">$G$3-$E830</f>
        <v>45</v>
      </c>
      <c r="I830" s="30" t="s">
        <v>806</v>
      </c>
      <c r="U830" s="37"/>
    </row>
    <row r="831" spans="1:23" x14ac:dyDescent="0.25">
      <c r="A831" s="28">
        <v>44053</v>
      </c>
      <c r="B831" s="36">
        <v>1806</v>
      </c>
      <c r="C831" s="24" t="s">
        <v>685</v>
      </c>
      <c r="D831" s="36">
        <f ca="1">$G$3-$B831</f>
        <v>214</v>
      </c>
      <c r="E831" s="36">
        <v>1970</v>
      </c>
      <c r="F831" s="24" t="s">
        <v>64</v>
      </c>
      <c r="G831" s="36">
        <f ca="1">$G$3-$E831</f>
        <v>50</v>
      </c>
      <c r="H831" s="36">
        <v>1997</v>
      </c>
      <c r="I831" s="24" t="s">
        <v>713</v>
      </c>
      <c r="J831" s="36">
        <f ca="1">$G$3-$H831</f>
        <v>23</v>
      </c>
      <c r="U831" s="37"/>
    </row>
    <row r="832" spans="1:23" x14ac:dyDescent="0.25">
      <c r="A832" s="28">
        <v>44054</v>
      </c>
      <c r="B832" s="36">
        <v>1820</v>
      </c>
      <c r="C832" s="24" t="s">
        <v>71</v>
      </c>
      <c r="D832" s="36">
        <f ca="1">$G$3-$B832</f>
        <v>200</v>
      </c>
      <c r="I832" s="30" t="s">
        <v>806</v>
      </c>
      <c r="U832" s="37"/>
    </row>
    <row r="833" spans="1:23" x14ac:dyDescent="0.25">
      <c r="A833" s="28">
        <v>44055</v>
      </c>
      <c r="B833" s="36">
        <v>1633</v>
      </c>
      <c r="C833" s="24" t="s">
        <v>8</v>
      </c>
      <c r="D833" s="36">
        <f ca="1">$G$3-$B833</f>
        <v>387</v>
      </c>
      <c r="E833" s="36">
        <v>1928</v>
      </c>
      <c r="F833" s="24" t="s">
        <v>688</v>
      </c>
      <c r="G833" s="36">
        <f ca="1">$G$3-$E833</f>
        <v>92</v>
      </c>
      <c r="H833" s="36">
        <v>1992</v>
      </c>
      <c r="I833" s="24" t="s">
        <v>19</v>
      </c>
      <c r="J833" s="36">
        <f ca="1">$G$3-$H833</f>
        <v>28</v>
      </c>
      <c r="K833" s="36"/>
      <c r="V833" s="36"/>
      <c r="W833" s="36"/>
    </row>
    <row r="834" spans="1:23" x14ac:dyDescent="0.25">
      <c r="A834" s="28">
        <v>44056</v>
      </c>
      <c r="B834" s="36">
        <v>1912</v>
      </c>
      <c r="C834" s="24" t="s">
        <v>754</v>
      </c>
      <c r="D834" s="36">
        <f ca="1">$G$3-$B834</f>
        <v>108</v>
      </c>
      <c r="I834" s="30" t="s">
        <v>806</v>
      </c>
      <c r="K834" s="36"/>
      <c r="L834" s="36"/>
      <c r="V834" s="36"/>
      <c r="W834" s="36"/>
    </row>
    <row r="835" spans="1:23" x14ac:dyDescent="0.25">
      <c r="A835" s="28">
        <v>44057</v>
      </c>
      <c r="B835" s="36"/>
      <c r="D835" s="36"/>
      <c r="I835" s="30" t="s">
        <v>806</v>
      </c>
      <c r="K835" s="36"/>
      <c r="L835" s="36"/>
      <c r="V835" s="36"/>
      <c r="W835" s="36"/>
    </row>
    <row r="836" spans="1:23" x14ac:dyDescent="0.25">
      <c r="A836" s="28">
        <v>44058</v>
      </c>
      <c r="B836" s="36"/>
      <c r="D836" s="36"/>
      <c r="I836" s="30" t="s">
        <v>806</v>
      </c>
      <c r="K836" s="36"/>
      <c r="L836" s="36"/>
      <c r="V836" s="36"/>
      <c r="W836" s="36"/>
    </row>
    <row r="837" spans="1:23" x14ac:dyDescent="0.25">
      <c r="A837" s="28">
        <v>44059</v>
      </c>
      <c r="B837" s="36">
        <v>1984</v>
      </c>
      <c r="C837" s="24" t="s">
        <v>67</v>
      </c>
      <c r="D837" s="36">
        <f ca="1">$G$3-$B837</f>
        <v>36</v>
      </c>
      <c r="I837" s="30" t="s">
        <v>806</v>
      </c>
      <c r="U837" s="37"/>
    </row>
    <row r="838" spans="1:23" x14ac:dyDescent="0.25">
      <c r="A838" s="28">
        <v>44060</v>
      </c>
      <c r="B838" s="36"/>
      <c r="D838" s="36"/>
      <c r="I838" s="30" t="s">
        <v>806</v>
      </c>
      <c r="U838" s="37"/>
    </row>
    <row r="839" spans="1:23" x14ac:dyDescent="0.25">
      <c r="A839" s="28">
        <v>44061</v>
      </c>
      <c r="B839" s="36"/>
      <c r="D839" s="36"/>
      <c r="I839" s="30" t="s">
        <v>806</v>
      </c>
      <c r="U839" s="37"/>
    </row>
    <row r="840" spans="1:23" x14ac:dyDescent="0.25">
      <c r="A840" s="28">
        <v>44062</v>
      </c>
      <c r="B840" s="36"/>
      <c r="D840" s="36"/>
      <c r="I840" s="30" t="s">
        <v>806</v>
      </c>
      <c r="U840" s="37"/>
    </row>
    <row r="841" spans="1:23" x14ac:dyDescent="0.25">
      <c r="A841" s="28">
        <v>44063</v>
      </c>
      <c r="B841" s="36"/>
      <c r="D841" s="36"/>
      <c r="I841" s="30" t="s">
        <v>806</v>
      </c>
      <c r="U841" s="37"/>
    </row>
    <row r="842" spans="1:23" x14ac:dyDescent="0.25">
      <c r="A842" s="28">
        <v>44064</v>
      </c>
      <c r="B842" s="36"/>
      <c r="D842" s="36"/>
      <c r="I842" s="30" t="s">
        <v>806</v>
      </c>
      <c r="U842" s="37"/>
    </row>
    <row r="843" spans="1:23" x14ac:dyDescent="0.25">
      <c r="A843" s="28">
        <v>44065</v>
      </c>
      <c r="B843" s="36">
        <v>1576</v>
      </c>
      <c r="C843" s="24" t="s">
        <v>642</v>
      </c>
      <c r="D843" s="36">
        <f ca="1">$G$3-$B843</f>
        <v>444</v>
      </c>
      <c r="I843" s="30" t="s">
        <v>806</v>
      </c>
      <c r="U843" s="37"/>
    </row>
    <row r="844" spans="1:23" x14ac:dyDescent="0.25">
      <c r="A844" s="28">
        <v>44066</v>
      </c>
      <c r="B844" s="36"/>
      <c r="D844" s="36"/>
      <c r="I844" s="30" t="s">
        <v>806</v>
      </c>
      <c r="U844" s="37"/>
    </row>
    <row r="845" spans="1:23" x14ac:dyDescent="0.25">
      <c r="A845" s="28">
        <v>44067</v>
      </c>
      <c r="B845" s="36"/>
      <c r="D845" s="36"/>
      <c r="I845" s="30" t="s">
        <v>806</v>
      </c>
      <c r="U845" s="37"/>
    </row>
    <row r="846" spans="1:23" x14ac:dyDescent="0.25">
      <c r="A846" s="28">
        <v>44068</v>
      </c>
      <c r="B846" s="36"/>
      <c r="D846" s="36"/>
      <c r="I846" s="30" t="s">
        <v>806</v>
      </c>
      <c r="U846" s="37"/>
    </row>
    <row r="847" spans="1:23" x14ac:dyDescent="0.25">
      <c r="A847" s="28">
        <v>44069</v>
      </c>
      <c r="B847" s="36">
        <v>1958</v>
      </c>
      <c r="C847" s="24" t="s">
        <v>752</v>
      </c>
      <c r="D847" s="36">
        <f ca="1">$G$3-$B847</f>
        <v>62</v>
      </c>
      <c r="I847" s="30" t="s">
        <v>806</v>
      </c>
      <c r="U847" s="37"/>
    </row>
    <row r="848" spans="1:23" x14ac:dyDescent="0.25">
      <c r="A848" s="28">
        <v>44070</v>
      </c>
      <c r="B848" s="36">
        <v>1521</v>
      </c>
      <c r="C848" s="24" t="s">
        <v>691</v>
      </c>
      <c r="D848" s="36">
        <f ca="1">$G$3-$B848</f>
        <v>499</v>
      </c>
      <c r="E848" s="36">
        <v>1611</v>
      </c>
      <c r="F848" s="24" t="s">
        <v>745</v>
      </c>
      <c r="G848" s="36">
        <f ca="1">$G$3-$E848</f>
        <v>409</v>
      </c>
      <c r="I848" s="30" t="s">
        <v>806</v>
      </c>
      <c r="U848" s="37"/>
    </row>
    <row r="849" spans="1:21" x14ac:dyDescent="0.25">
      <c r="A849" s="28">
        <v>44071</v>
      </c>
      <c r="I849" s="30" t="s">
        <v>806</v>
      </c>
      <c r="U849" s="37"/>
    </row>
    <row r="850" spans="1:21" x14ac:dyDescent="0.25">
      <c r="A850" s="28">
        <v>44072</v>
      </c>
      <c r="I850" s="30" t="s">
        <v>806</v>
      </c>
      <c r="U850" s="37"/>
    </row>
    <row r="851" spans="1:21" x14ac:dyDescent="0.25">
      <c r="A851" s="28">
        <v>44073</v>
      </c>
      <c r="I851" s="30" t="s">
        <v>806</v>
      </c>
      <c r="U851" s="37"/>
    </row>
    <row r="852" spans="1:21" x14ac:dyDescent="0.25">
      <c r="A852" s="28">
        <v>44074</v>
      </c>
      <c r="I852" s="30" t="s">
        <v>806</v>
      </c>
      <c r="U852" s="37"/>
    </row>
    <row r="853" spans="1:21" x14ac:dyDescent="0.25">
      <c r="A853" s="28">
        <v>44075</v>
      </c>
      <c r="I853" s="30" t="s">
        <v>806</v>
      </c>
      <c r="U853" s="37"/>
    </row>
    <row r="854" spans="1:21" x14ac:dyDescent="0.25">
      <c r="A854" s="28">
        <v>44076</v>
      </c>
      <c r="B854" s="36">
        <v>1397</v>
      </c>
      <c r="C854" s="24" t="s">
        <v>699</v>
      </c>
      <c r="D854" s="36">
        <f ca="1">$G$3-$B854</f>
        <v>623</v>
      </c>
      <c r="I854" s="30" t="s">
        <v>806</v>
      </c>
      <c r="U854" s="37"/>
    </row>
    <row r="855" spans="1:21" x14ac:dyDescent="0.25">
      <c r="A855" s="28">
        <v>44077</v>
      </c>
      <c r="B855" s="36"/>
      <c r="D855" s="36"/>
      <c r="I855" s="30" t="s">
        <v>806</v>
      </c>
      <c r="U855" s="37"/>
    </row>
    <row r="856" spans="1:21" x14ac:dyDescent="0.25">
      <c r="A856" s="28">
        <v>44078</v>
      </c>
      <c r="B856" s="36">
        <v>1907</v>
      </c>
      <c r="C856" s="24" t="s">
        <v>682</v>
      </c>
      <c r="D856" s="36">
        <f ca="1">$G$3-$B856</f>
        <v>113</v>
      </c>
      <c r="I856" s="30" t="s">
        <v>806</v>
      </c>
      <c r="U856" s="37"/>
    </row>
    <row r="857" spans="1:21" x14ac:dyDescent="0.25">
      <c r="A857" s="28">
        <v>44079</v>
      </c>
      <c r="B857" s="36"/>
      <c r="D857" s="36"/>
      <c r="I857" s="30" t="s">
        <v>806</v>
      </c>
      <c r="U857" s="37"/>
    </row>
    <row r="858" spans="1:21" x14ac:dyDescent="0.25">
      <c r="A858" s="28">
        <v>44080</v>
      </c>
      <c r="B858" s="36"/>
      <c r="D858" s="36"/>
      <c r="I858" s="30" t="s">
        <v>806</v>
      </c>
      <c r="U858" s="37"/>
    </row>
    <row r="859" spans="1:21" x14ac:dyDescent="0.25">
      <c r="A859" s="28">
        <v>44081</v>
      </c>
      <c r="B859" s="36"/>
      <c r="D859" s="36"/>
      <c r="I859" s="30" t="s">
        <v>806</v>
      </c>
      <c r="U859" s="37"/>
    </row>
    <row r="860" spans="1:21" x14ac:dyDescent="0.25">
      <c r="A860" s="28">
        <v>44082</v>
      </c>
      <c r="B860" s="36">
        <v>1613</v>
      </c>
      <c r="C860" s="24" t="s">
        <v>678</v>
      </c>
      <c r="D860" s="36">
        <f ca="1">$G$3-$B860</f>
        <v>407</v>
      </c>
      <c r="E860" s="36">
        <v>1949</v>
      </c>
      <c r="F860" s="24" t="s">
        <v>54</v>
      </c>
      <c r="G860" s="36">
        <f ca="1">$G$3-$E860</f>
        <v>71</v>
      </c>
      <c r="I860" s="30" t="s">
        <v>806</v>
      </c>
      <c r="U860" s="37"/>
    </row>
    <row r="861" spans="1:21" x14ac:dyDescent="0.25">
      <c r="A861" s="28">
        <v>44083</v>
      </c>
      <c r="B861" s="36"/>
      <c r="D861" s="36"/>
      <c r="E861" s="36"/>
      <c r="G861" s="36"/>
      <c r="I861" s="30" t="s">
        <v>806</v>
      </c>
      <c r="U861" s="37"/>
    </row>
    <row r="862" spans="1:21" x14ac:dyDescent="0.25">
      <c r="A862" s="28">
        <v>44084</v>
      </c>
      <c r="I862" s="30" t="s">
        <v>806</v>
      </c>
      <c r="U862" s="37"/>
    </row>
    <row r="863" spans="1:21" x14ac:dyDescent="0.25">
      <c r="A863" s="28">
        <v>44085</v>
      </c>
      <c r="B863" s="36">
        <v>1733</v>
      </c>
      <c r="C863" s="24" t="s">
        <v>661</v>
      </c>
      <c r="D863" s="36">
        <f ca="1">$G$3-$B863</f>
        <v>287</v>
      </c>
      <c r="I863" s="30" t="s">
        <v>806</v>
      </c>
      <c r="U863" s="37"/>
    </row>
    <row r="864" spans="1:21" x14ac:dyDescent="0.25">
      <c r="A864" s="28">
        <v>44086</v>
      </c>
      <c r="B864" s="36">
        <v>1764</v>
      </c>
      <c r="C864" s="24" t="s">
        <v>41</v>
      </c>
      <c r="D864" s="36">
        <f ca="1">$G$3-$B864</f>
        <v>256</v>
      </c>
      <c r="I864" s="30" t="s">
        <v>806</v>
      </c>
      <c r="U864" s="37"/>
    </row>
    <row r="865" spans="1:21" x14ac:dyDescent="0.25">
      <c r="A865" s="28">
        <v>44087</v>
      </c>
      <c r="B865" s="36">
        <v>1960</v>
      </c>
      <c r="C865" s="24" t="s">
        <v>747</v>
      </c>
      <c r="D865" s="36">
        <f ca="1">$G$3-$B865</f>
        <v>60</v>
      </c>
      <c r="I865" s="30" t="s">
        <v>806</v>
      </c>
      <c r="U865" s="37"/>
    </row>
    <row r="866" spans="1:21" x14ac:dyDescent="0.25">
      <c r="A866" s="28">
        <v>44088</v>
      </c>
      <c r="B866" s="36">
        <v>1999</v>
      </c>
      <c r="C866" s="24" t="s">
        <v>87</v>
      </c>
      <c r="D866" s="36">
        <f ca="1">$G$3-$B866</f>
        <v>21</v>
      </c>
      <c r="I866" s="30" t="s">
        <v>806</v>
      </c>
      <c r="U866" s="37"/>
    </row>
    <row r="867" spans="1:21" x14ac:dyDescent="0.25">
      <c r="A867" s="28">
        <v>44089</v>
      </c>
      <c r="B867" s="36">
        <v>1945</v>
      </c>
      <c r="C867" s="24" t="s">
        <v>63</v>
      </c>
      <c r="D867" s="36">
        <f ca="1">$G$3-$B867</f>
        <v>75</v>
      </c>
      <c r="I867" s="30" t="s">
        <v>806</v>
      </c>
      <c r="U867" s="37"/>
    </row>
    <row r="868" spans="1:21" x14ac:dyDescent="0.25">
      <c r="A868" s="28">
        <v>44090</v>
      </c>
      <c r="B868" s="36"/>
      <c r="D868" s="36"/>
      <c r="I868" s="30" t="s">
        <v>806</v>
      </c>
      <c r="U868" s="37"/>
    </row>
    <row r="869" spans="1:21" x14ac:dyDescent="0.25">
      <c r="A869" s="28">
        <v>44091</v>
      </c>
      <c r="B869" s="36"/>
      <c r="D869" s="36"/>
      <c r="I869" s="30" t="s">
        <v>806</v>
      </c>
      <c r="U869" s="37"/>
    </row>
    <row r="870" spans="1:21" x14ac:dyDescent="0.25">
      <c r="A870" s="28">
        <v>44092</v>
      </c>
      <c r="B870" s="36">
        <v>2008</v>
      </c>
      <c r="C870" s="24" t="s">
        <v>29</v>
      </c>
      <c r="D870" s="36">
        <f ca="1">$G$3-$B870</f>
        <v>12</v>
      </c>
      <c r="I870" s="30" t="s">
        <v>806</v>
      </c>
      <c r="U870" s="37"/>
    </row>
    <row r="871" spans="1:21" x14ac:dyDescent="0.25">
      <c r="A871" s="28">
        <v>44093</v>
      </c>
      <c r="B871" s="36"/>
      <c r="D871" s="36"/>
      <c r="I871" s="30" t="s">
        <v>806</v>
      </c>
      <c r="U871" s="37"/>
    </row>
    <row r="872" spans="1:21" x14ac:dyDescent="0.25">
      <c r="A872" s="28">
        <v>44094</v>
      </c>
      <c r="B872" s="36">
        <v>1957</v>
      </c>
      <c r="C872" s="24" t="s">
        <v>51</v>
      </c>
      <c r="D872" s="36">
        <f ca="1">$G$3-$B872</f>
        <v>63</v>
      </c>
      <c r="I872" s="30" t="s">
        <v>806</v>
      </c>
      <c r="U872" s="37"/>
    </row>
    <row r="873" spans="1:21" x14ac:dyDescent="0.25">
      <c r="A873" s="28">
        <v>44095</v>
      </c>
      <c r="B873" s="36"/>
      <c r="D873" s="36"/>
      <c r="I873" s="30" t="s">
        <v>806</v>
      </c>
      <c r="U873" s="37"/>
    </row>
    <row r="874" spans="1:21" x14ac:dyDescent="0.25">
      <c r="A874" s="28">
        <v>44096</v>
      </c>
      <c r="B874" s="36">
        <v>1988</v>
      </c>
      <c r="C874" s="24" t="s">
        <v>86</v>
      </c>
      <c r="D874" s="36">
        <f ca="1">$G$3-$B874</f>
        <v>32</v>
      </c>
      <c r="I874" s="30" t="s">
        <v>806</v>
      </c>
      <c r="U874" s="37"/>
    </row>
    <row r="875" spans="1:21" x14ac:dyDescent="0.25">
      <c r="A875" s="28">
        <v>44097</v>
      </c>
      <c r="B875" s="36">
        <v>1835</v>
      </c>
      <c r="C875" s="24" t="s">
        <v>601</v>
      </c>
      <c r="D875" s="36">
        <f ca="1">$G$3-$B875</f>
        <v>185</v>
      </c>
      <c r="I875" s="30" t="s">
        <v>806</v>
      </c>
      <c r="U875" s="37"/>
    </row>
    <row r="876" spans="1:21" x14ac:dyDescent="0.25">
      <c r="A876" s="28">
        <v>44098</v>
      </c>
      <c r="B876" s="36"/>
      <c r="D876" s="36"/>
      <c r="I876" s="30" t="s">
        <v>806</v>
      </c>
      <c r="U876" s="37"/>
    </row>
    <row r="877" spans="1:21" x14ac:dyDescent="0.25">
      <c r="A877" s="28">
        <v>44099</v>
      </c>
      <c r="B877" s="36">
        <v>1849</v>
      </c>
      <c r="C877" s="24" t="s">
        <v>607</v>
      </c>
      <c r="D877" s="36">
        <f ca="1">$G$3-$B877</f>
        <v>171</v>
      </c>
      <c r="I877" s="30" t="s">
        <v>806</v>
      </c>
      <c r="U877" s="37"/>
    </row>
    <row r="878" spans="1:21" x14ac:dyDescent="0.25">
      <c r="A878" s="28">
        <v>44100</v>
      </c>
      <c r="B878" s="36">
        <v>1945</v>
      </c>
      <c r="C878" s="24" t="s">
        <v>11</v>
      </c>
      <c r="D878" s="36">
        <f ca="1">$G$3-$B878</f>
        <v>75</v>
      </c>
      <c r="I878" s="30" t="s">
        <v>806</v>
      </c>
      <c r="U878" s="37"/>
    </row>
    <row r="879" spans="1:21" x14ac:dyDescent="0.25">
      <c r="A879" s="28">
        <v>44101</v>
      </c>
      <c r="B879" s="36"/>
      <c r="D879" s="36"/>
      <c r="I879" s="30" t="s">
        <v>806</v>
      </c>
      <c r="U879" s="37"/>
    </row>
    <row r="880" spans="1:21" x14ac:dyDescent="0.25">
      <c r="A880" s="28">
        <v>44102</v>
      </c>
      <c r="B880" s="36"/>
      <c r="D880" s="36"/>
      <c r="I880" s="30" t="s">
        <v>806</v>
      </c>
      <c r="U880" s="37"/>
    </row>
    <row r="881" spans="1:21" x14ac:dyDescent="0.25">
      <c r="A881" s="28">
        <v>44103</v>
      </c>
      <c r="B881" s="36"/>
      <c r="D881" s="36"/>
      <c r="I881" s="30" t="s">
        <v>806</v>
      </c>
      <c r="U881" s="37"/>
    </row>
    <row r="882" spans="1:21" x14ac:dyDescent="0.25">
      <c r="A882" s="28">
        <v>44104</v>
      </c>
      <c r="B882" s="36"/>
      <c r="D882" s="36"/>
      <c r="I882" s="30" t="s">
        <v>806</v>
      </c>
      <c r="U882" s="37"/>
    </row>
    <row r="883" spans="1:21" x14ac:dyDescent="0.25">
      <c r="A883" s="28">
        <v>44105</v>
      </c>
      <c r="B883" s="36"/>
      <c r="D883" s="36"/>
      <c r="I883" s="30" t="s">
        <v>806</v>
      </c>
      <c r="U883" s="37"/>
    </row>
    <row r="884" spans="1:21" x14ac:dyDescent="0.25">
      <c r="A884" s="28">
        <v>44106</v>
      </c>
      <c r="B884" s="36"/>
      <c r="D884" s="36"/>
      <c r="I884" s="30" t="s">
        <v>806</v>
      </c>
      <c r="U884" s="37"/>
    </row>
    <row r="885" spans="1:21" x14ac:dyDescent="0.25">
      <c r="A885" s="28">
        <v>44107</v>
      </c>
      <c r="B885" s="36">
        <v>1931</v>
      </c>
      <c r="C885" s="24" t="s">
        <v>762</v>
      </c>
      <c r="D885" s="36">
        <f ca="1">$G$3-$B885</f>
        <v>89</v>
      </c>
      <c r="I885" s="30" t="s">
        <v>806</v>
      </c>
      <c r="U885" s="37"/>
    </row>
    <row r="886" spans="1:21" x14ac:dyDescent="0.25">
      <c r="A886" s="28">
        <v>44108</v>
      </c>
      <c r="B886" s="36"/>
      <c r="D886" s="36"/>
      <c r="I886" s="30" t="s">
        <v>806</v>
      </c>
      <c r="U886" s="37"/>
    </row>
    <row r="887" spans="1:21" x14ac:dyDescent="0.25">
      <c r="A887" s="28">
        <v>44109</v>
      </c>
      <c r="B887" s="36">
        <v>1880</v>
      </c>
      <c r="C887" s="24" t="s">
        <v>612</v>
      </c>
      <c r="D887" s="36">
        <f ca="1">$G$3-$B887</f>
        <v>140</v>
      </c>
      <c r="I887" s="30" t="s">
        <v>806</v>
      </c>
      <c r="U887" s="37"/>
    </row>
    <row r="888" spans="1:21" x14ac:dyDescent="0.25">
      <c r="A888" s="28">
        <v>44110</v>
      </c>
      <c r="B888" s="36"/>
      <c r="D888" s="36"/>
      <c r="I888" s="30" t="s">
        <v>806</v>
      </c>
      <c r="U888" s="37"/>
    </row>
    <row r="889" spans="1:21" x14ac:dyDescent="0.25">
      <c r="A889" s="28">
        <v>44111</v>
      </c>
      <c r="B889" s="36"/>
      <c r="D889" s="36"/>
      <c r="I889" s="30" t="s">
        <v>806</v>
      </c>
      <c r="U889" s="37"/>
    </row>
    <row r="890" spans="1:21" x14ac:dyDescent="0.25">
      <c r="A890" s="28">
        <v>44112</v>
      </c>
      <c r="B890" s="36"/>
      <c r="D890" s="36"/>
      <c r="I890" s="30" t="s">
        <v>806</v>
      </c>
      <c r="U890" s="37"/>
    </row>
    <row r="891" spans="1:21" x14ac:dyDescent="0.25">
      <c r="A891" s="28">
        <v>44113</v>
      </c>
      <c r="B891" s="36"/>
      <c r="D891" s="36"/>
      <c r="I891" s="30" t="s">
        <v>806</v>
      </c>
      <c r="U891" s="37"/>
    </row>
    <row r="892" spans="1:21" x14ac:dyDescent="0.25">
      <c r="A892" s="28">
        <v>44114</v>
      </c>
      <c r="B892" s="36">
        <v>2000</v>
      </c>
      <c r="C892" s="24" t="s">
        <v>95</v>
      </c>
      <c r="D892" s="36">
        <f ca="1">$G$3-$B892</f>
        <v>20</v>
      </c>
      <c r="I892" s="30" t="s">
        <v>806</v>
      </c>
      <c r="U892" s="37"/>
    </row>
    <row r="893" spans="1:21" x14ac:dyDescent="0.25">
      <c r="A893" s="28">
        <v>44115</v>
      </c>
      <c r="B893" s="36">
        <v>1896</v>
      </c>
      <c r="C893" s="24" t="s">
        <v>18</v>
      </c>
      <c r="D893" s="36">
        <f ca="1">$G$3-$B893</f>
        <v>124</v>
      </c>
      <c r="I893" s="30" t="s">
        <v>806</v>
      </c>
      <c r="U893" s="37"/>
    </row>
    <row r="894" spans="1:21" x14ac:dyDescent="0.25">
      <c r="A894" s="28">
        <v>44116</v>
      </c>
      <c r="B894" s="36"/>
      <c r="D894" s="36"/>
      <c r="I894" s="30" t="s">
        <v>806</v>
      </c>
      <c r="U894" s="37"/>
    </row>
    <row r="895" spans="1:21" x14ac:dyDescent="0.25">
      <c r="A895" s="28">
        <v>44117</v>
      </c>
      <c r="B895" s="36"/>
      <c r="D895" s="36"/>
      <c r="I895" s="30" t="s">
        <v>806</v>
      </c>
      <c r="U895" s="37"/>
    </row>
    <row r="896" spans="1:21" x14ac:dyDescent="0.25">
      <c r="A896" s="28">
        <v>44118</v>
      </c>
      <c r="B896" s="36">
        <v>1990</v>
      </c>
      <c r="C896" s="24" t="s">
        <v>646</v>
      </c>
      <c r="D896" s="36">
        <f ca="1">$G$3-$B896</f>
        <v>30</v>
      </c>
      <c r="I896" s="30" t="s">
        <v>806</v>
      </c>
      <c r="U896" s="37"/>
    </row>
    <row r="897" spans="1:21" x14ac:dyDescent="0.25">
      <c r="A897" s="28">
        <v>44119</v>
      </c>
      <c r="B897" s="36"/>
      <c r="D897" s="36"/>
      <c r="I897" s="30" t="s">
        <v>806</v>
      </c>
      <c r="U897" s="37"/>
    </row>
    <row r="898" spans="1:21" x14ac:dyDescent="0.25">
      <c r="A898" s="28">
        <v>44120</v>
      </c>
      <c r="B898" s="36"/>
      <c r="D898" s="36"/>
      <c r="I898" s="30" t="s">
        <v>806</v>
      </c>
      <c r="U898" s="37"/>
    </row>
    <row r="899" spans="1:21" x14ac:dyDescent="0.25">
      <c r="A899" s="28">
        <v>44121</v>
      </c>
      <c r="B899" s="36">
        <v>1849</v>
      </c>
      <c r="C899" s="24" t="s">
        <v>658</v>
      </c>
      <c r="D899" s="36">
        <f ca="1">$G$3-$B899</f>
        <v>171</v>
      </c>
      <c r="I899" s="30" t="s">
        <v>806</v>
      </c>
      <c r="U899" s="37"/>
    </row>
    <row r="900" spans="1:21" x14ac:dyDescent="0.25">
      <c r="A900" s="28">
        <v>44122</v>
      </c>
      <c r="B900" s="36">
        <v>1893</v>
      </c>
      <c r="C900" s="24" t="s">
        <v>610</v>
      </c>
      <c r="D900" s="36">
        <f ca="1">$G$3-$B900</f>
        <v>127</v>
      </c>
      <c r="I900" s="30" t="s">
        <v>806</v>
      </c>
      <c r="U900" s="37"/>
    </row>
    <row r="901" spans="1:21" x14ac:dyDescent="0.25">
      <c r="A901" s="28">
        <v>44123</v>
      </c>
      <c r="B901" s="36"/>
      <c r="D901" s="36"/>
      <c r="I901" s="30" t="s">
        <v>806</v>
      </c>
      <c r="U901" s="37"/>
    </row>
    <row r="902" spans="1:21" x14ac:dyDescent="0.25">
      <c r="A902" s="28">
        <v>44124</v>
      </c>
      <c r="B902" s="36"/>
      <c r="D902" s="36"/>
      <c r="I902" s="30" t="s">
        <v>806</v>
      </c>
      <c r="U902" s="37"/>
    </row>
    <row r="903" spans="1:21" x14ac:dyDescent="0.25">
      <c r="A903" s="28">
        <v>44125</v>
      </c>
      <c r="B903" s="36"/>
      <c r="D903" s="36"/>
      <c r="I903" s="30" t="s">
        <v>806</v>
      </c>
      <c r="U903" s="37"/>
    </row>
    <row r="904" spans="1:21" x14ac:dyDescent="0.25">
      <c r="A904" s="28">
        <v>44126</v>
      </c>
      <c r="B904" s="36">
        <v>1725</v>
      </c>
      <c r="C904" s="24" t="s">
        <v>45</v>
      </c>
      <c r="D904" s="36">
        <f ca="1">$G$3-$B904</f>
        <v>295</v>
      </c>
      <c r="E904" s="36">
        <v>1859</v>
      </c>
      <c r="F904" s="24" t="s">
        <v>638</v>
      </c>
      <c r="G904" s="36">
        <f ca="1">$G$3-$E904</f>
        <v>161</v>
      </c>
      <c r="I904" s="30" t="s">
        <v>806</v>
      </c>
      <c r="U904" s="37"/>
    </row>
    <row r="905" spans="1:21" x14ac:dyDescent="0.25">
      <c r="A905" s="28">
        <v>44127</v>
      </c>
      <c r="I905" s="30" t="s">
        <v>806</v>
      </c>
      <c r="U905" s="37"/>
    </row>
    <row r="906" spans="1:21" x14ac:dyDescent="0.25">
      <c r="A906" s="28">
        <v>44128</v>
      </c>
      <c r="B906" s="36">
        <v>1948</v>
      </c>
      <c r="C906" s="24" t="s">
        <v>634</v>
      </c>
      <c r="D906" s="36">
        <f ca="1">$G$3-$B906</f>
        <v>72</v>
      </c>
      <c r="I906" s="30" t="s">
        <v>806</v>
      </c>
      <c r="U906" s="37"/>
    </row>
    <row r="907" spans="1:21" x14ac:dyDescent="0.25">
      <c r="A907" s="28">
        <v>44129</v>
      </c>
      <c r="B907" s="36">
        <v>1778</v>
      </c>
      <c r="C907" s="24" t="s">
        <v>70</v>
      </c>
      <c r="D907" s="36">
        <f ca="1">$G$3-$B907</f>
        <v>242</v>
      </c>
      <c r="E907" s="36">
        <v>1822</v>
      </c>
      <c r="F907" s="24" t="s">
        <v>663</v>
      </c>
      <c r="G907" s="36">
        <f ca="1">$G$3-$E907</f>
        <v>198</v>
      </c>
      <c r="I907" s="30" t="s">
        <v>806</v>
      </c>
      <c r="U907" s="37"/>
    </row>
    <row r="908" spans="1:21" x14ac:dyDescent="0.25">
      <c r="A908" s="28">
        <v>44130</v>
      </c>
      <c r="I908" s="30" t="s">
        <v>806</v>
      </c>
      <c r="U908" s="37"/>
    </row>
    <row r="909" spans="1:21" x14ac:dyDescent="0.25">
      <c r="A909" s="28">
        <v>44131</v>
      </c>
      <c r="B909" s="36">
        <v>2012</v>
      </c>
      <c r="C909" s="24" t="s">
        <v>26</v>
      </c>
      <c r="D909" s="36">
        <f ca="1">$G$3-$B909</f>
        <v>8</v>
      </c>
      <c r="I909" s="30" t="s">
        <v>806</v>
      </c>
      <c r="U909" s="37"/>
    </row>
    <row r="910" spans="1:21" x14ac:dyDescent="0.25">
      <c r="A910" s="28">
        <v>44132</v>
      </c>
      <c r="B910" s="36"/>
      <c r="D910" s="36"/>
      <c r="I910" s="30" t="s">
        <v>806</v>
      </c>
      <c r="U910" s="37"/>
    </row>
    <row r="911" spans="1:21" x14ac:dyDescent="0.25">
      <c r="A911" s="28">
        <v>44133</v>
      </c>
      <c r="B911" s="36"/>
      <c r="D911" s="36"/>
      <c r="I911" s="30" t="s">
        <v>806</v>
      </c>
      <c r="U911" s="37"/>
    </row>
    <row r="912" spans="1:21" x14ac:dyDescent="0.25">
      <c r="A912" s="28">
        <v>44134</v>
      </c>
      <c r="B912" s="36"/>
      <c r="D912" s="36"/>
      <c r="I912" s="30" t="s">
        <v>806</v>
      </c>
      <c r="U912" s="37"/>
    </row>
    <row r="913" spans="1:23" x14ac:dyDescent="0.25">
      <c r="A913" s="28">
        <v>44135</v>
      </c>
      <c r="B913" s="36">
        <v>1870</v>
      </c>
      <c r="C913" s="24" t="s">
        <v>75</v>
      </c>
      <c r="D913" s="36">
        <f ca="1">$G$3-$B913</f>
        <v>150</v>
      </c>
      <c r="I913" s="30" t="s">
        <v>806</v>
      </c>
      <c r="U913" s="37"/>
    </row>
    <row r="914" spans="1:23" x14ac:dyDescent="0.25">
      <c r="A914" s="28">
        <v>44136</v>
      </c>
      <c r="B914" s="36"/>
      <c r="D914" s="36"/>
      <c r="I914" s="30" t="s">
        <v>806</v>
      </c>
      <c r="U914" s="37"/>
    </row>
    <row r="915" spans="1:23" x14ac:dyDescent="0.25">
      <c r="A915" s="28">
        <v>44137</v>
      </c>
      <c r="B915" s="36"/>
      <c r="D915" s="36"/>
      <c r="I915" s="30" t="s">
        <v>806</v>
      </c>
      <c r="U915" s="37"/>
    </row>
    <row r="916" spans="1:23" x14ac:dyDescent="0.25">
      <c r="A916" s="28">
        <v>44138</v>
      </c>
      <c r="B916" s="36"/>
      <c r="D916" s="36"/>
      <c r="I916" s="30" t="s">
        <v>806</v>
      </c>
      <c r="U916" s="37"/>
    </row>
    <row r="917" spans="1:23" x14ac:dyDescent="0.25">
      <c r="A917" s="28">
        <v>44139</v>
      </c>
      <c r="B917" s="36">
        <v>1847</v>
      </c>
      <c r="C917" s="24" t="s">
        <v>707</v>
      </c>
      <c r="D917" s="36">
        <f ca="1">$G$3-$B917</f>
        <v>173</v>
      </c>
      <c r="E917" s="36">
        <v>1924</v>
      </c>
      <c r="F917" s="24" t="s">
        <v>623</v>
      </c>
      <c r="G917" s="36">
        <f ca="1">$G$3-$E917</f>
        <v>96</v>
      </c>
      <c r="I917" s="30" t="s">
        <v>806</v>
      </c>
      <c r="U917" s="37"/>
    </row>
    <row r="918" spans="1:23" x14ac:dyDescent="0.25">
      <c r="A918" s="28">
        <v>44140</v>
      </c>
      <c r="I918" s="30" t="s">
        <v>806</v>
      </c>
      <c r="U918" s="37"/>
    </row>
    <row r="919" spans="1:23" x14ac:dyDescent="0.25">
      <c r="A919" s="28">
        <v>44141</v>
      </c>
      <c r="B919" s="36">
        <v>1672</v>
      </c>
      <c r="C919" s="24" t="s">
        <v>50</v>
      </c>
      <c r="D919" s="36">
        <f ca="1">$G$3-$B919</f>
        <v>348</v>
      </c>
      <c r="E919" s="36">
        <v>1893</v>
      </c>
      <c r="F919" s="24" t="s">
        <v>20</v>
      </c>
      <c r="G919" s="36">
        <f ca="1">$G$3-$E919</f>
        <v>127</v>
      </c>
      <c r="H919" s="36">
        <v>1965</v>
      </c>
      <c r="I919" s="24" t="s">
        <v>743</v>
      </c>
      <c r="J919" s="36">
        <f ca="1">$G$3-$H919</f>
        <v>55</v>
      </c>
      <c r="K919" s="36"/>
      <c r="L919" s="36"/>
      <c r="V919" s="36"/>
      <c r="W919" s="36"/>
    </row>
    <row r="920" spans="1:23" x14ac:dyDescent="0.25">
      <c r="A920" s="28">
        <v>44142</v>
      </c>
      <c r="I920" s="30" t="s">
        <v>806</v>
      </c>
      <c r="K920" s="36"/>
      <c r="L920" s="36"/>
      <c r="V920" s="36"/>
      <c r="W920" s="36"/>
    </row>
    <row r="921" spans="1:23" x14ac:dyDescent="0.25">
      <c r="A921" s="28">
        <v>44143</v>
      </c>
      <c r="B921" s="36">
        <v>1890</v>
      </c>
      <c r="C921" s="24" t="s">
        <v>614</v>
      </c>
      <c r="D921" s="36">
        <f ca="1">$G$3-$B921</f>
        <v>130</v>
      </c>
      <c r="I921" s="30" t="s">
        <v>806</v>
      </c>
      <c r="K921" s="36"/>
      <c r="L921" s="36"/>
      <c r="V921" s="36"/>
      <c r="W921" s="36"/>
    </row>
    <row r="922" spans="1:23" x14ac:dyDescent="0.25">
      <c r="A922" s="28">
        <v>44144</v>
      </c>
      <c r="B922" s="36"/>
      <c r="D922" s="36"/>
      <c r="I922" s="30" t="s">
        <v>806</v>
      </c>
      <c r="K922" s="36"/>
      <c r="L922" s="36"/>
      <c r="V922" s="36"/>
      <c r="W922" s="36"/>
    </row>
    <row r="923" spans="1:23" x14ac:dyDescent="0.25">
      <c r="A923" s="28">
        <v>44145</v>
      </c>
      <c r="B923" s="36"/>
      <c r="D923" s="36"/>
      <c r="I923" s="30" t="s">
        <v>806</v>
      </c>
      <c r="K923" s="36"/>
      <c r="L923" s="36"/>
      <c r="V923" s="36"/>
      <c r="W923" s="36"/>
    </row>
    <row r="924" spans="1:23" x14ac:dyDescent="0.25">
      <c r="A924" s="28">
        <v>44146</v>
      </c>
      <c r="B924" s="36"/>
      <c r="D924" s="36"/>
      <c r="I924" s="30" t="s">
        <v>806</v>
      </c>
      <c r="K924" s="36"/>
      <c r="L924" s="36"/>
      <c r="V924" s="36"/>
      <c r="W924" s="36"/>
    </row>
    <row r="925" spans="1:23" x14ac:dyDescent="0.25">
      <c r="A925" s="28">
        <v>44147</v>
      </c>
      <c r="B925" s="36"/>
      <c r="D925" s="36"/>
      <c r="I925" s="30" t="s">
        <v>806</v>
      </c>
      <c r="K925" s="36"/>
      <c r="L925" s="36"/>
      <c r="V925" s="36"/>
      <c r="W925" s="36"/>
    </row>
    <row r="926" spans="1:23" x14ac:dyDescent="0.25">
      <c r="A926" s="28">
        <v>44148</v>
      </c>
      <c r="B926" s="36">
        <v>1868</v>
      </c>
      <c r="C926" s="24" t="s">
        <v>729</v>
      </c>
      <c r="D926" s="36">
        <f ca="1">$G$3-$B926</f>
        <v>152</v>
      </c>
      <c r="I926" s="30" t="s">
        <v>806</v>
      </c>
      <c r="K926" s="36"/>
      <c r="L926" s="36"/>
      <c r="V926" s="36"/>
      <c r="W926" s="36"/>
    </row>
    <row r="927" spans="1:23" x14ac:dyDescent="0.25">
      <c r="A927" s="28">
        <v>44149</v>
      </c>
      <c r="B927" s="36">
        <v>1946</v>
      </c>
      <c r="C927" s="24" t="s">
        <v>760</v>
      </c>
      <c r="D927" s="36">
        <f ca="1">$G$3-$B927</f>
        <v>74</v>
      </c>
      <c r="E927" s="36">
        <v>2005</v>
      </c>
      <c r="F927" s="24" t="s">
        <v>739</v>
      </c>
      <c r="G927" s="36">
        <f ca="1">$G$3-$E927</f>
        <v>15</v>
      </c>
      <c r="I927" s="30" t="s">
        <v>806</v>
      </c>
      <c r="K927" s="36"/>
      <c r="L927" s="36"/>
      <c r="V927" s="36"/>
      <c r="W927" s="36"/>
    </row>
    <row r="928" spans="1:23" x14ac:dyDescent="0.25">
      <c r="A928" s="28">
        <v>44150</v>
      </c>
      <c r="B928" s="36">
        <v>1787</v>
      </c>
      <c r="C928" s="24" t="s">
        <v>22</v>
      </c>
      <c r="D928" s="36">
        <f ca="1">$G$3-$B928</f>
        <v>233</v>
      </c>
      <c r="I928" s="30" t="s">
        <v>806</v>
      </c>
      <c r="U928" s="37"/>
    </row>
    <row r="929" spans="1:23" x14ac:dyDescent="0.25">
      <c r="A929" s="28">
        <v>44151</v>
      </c>
      <c r="B929" s="36"/>
      <c r="D929" s="36"/>
      <c r="I929" s="30" t="s">
        <v>806</v>
      </c>
      <c r="U929" s="37"/>
    </row>
    <row r="930" spans="1:23" x14ac:dyDescent="0.25">
      <c r="A930" s="28">
        <v>44152</v>
      </c>
      <c r="B930" s="36"/>
      <c r="D930" s="36"/>
      <c r="I930" s="30" t="s">
        <v>806</v>
      </c>
      <c r="U930" s="37"/>
    </row>
    <row r="931" spans="1:23" x14ac:dyDescent="0.25">
      <c r="A931" s="28">
        <v>44153</v>
      </c>
      <c r="B931" s="36">
        <v>1986</v>
      </c>
      <c r="C931" s="24" t="s">
        <v>96</v>
      </c>
      <c r="D931" s="36">
        <f ca="1">$G$3-$B931</f>
        <v>34</v>
      </c>
      <c r="I931" s="30" t="s">
        <v>806</v>
      </c>
      <c r="U931" s="37"/>
    </row>
    <row r="932" spans="1:23" x14ac:dyDescent="0.25">
      <c r="A932" s="28">
        <v>44154</v>
      </c>
      <c r="B932" s="36">
        <v>1828</v>
      </c>
      <c r="C932" s="24" t="s">
        <v>48</v>
      </c>
      <c r="D932" s="36">
        <f ca="1">$G$3-$B932</f>
        <v>192</v>
      </c>
      <c r="I932" s="30" t="s">
        <v>806</v>
      </c>
      <c r="U932" s="37"/>
    </row>
    <row r="933" spans="1:23" x14ac:dyDescent="0.25">
      <c r="A933" s="28">
        <v>44155</v>
      </c>
      <c r="B933" s="36"/>
      <c r="D933" s="36"/>
      <c r="I933" s="30" t="s">
        <v>806</v>
      </c>
      <c r="U933" s="37"/>
    </row>
    <row r="934" spans="1:23" x14ac:dyDescent="0.25">
      <c r="A934" s="28">
        <v>44156</v>
      </c>
      <c r="B934" s="36">
        <v>1695</v>
      </c>
      <c r="C934" s="24" t="s">
        <v>40</v>
      </c>
      <c r="D934" s="36">
        <f ca="1">$G$3-$B934</f>
        <v>325</v>
      </c>
      <c r="I934" s="30" t="s">
        <v>806</v>
      </c>
      <c r="U934" s="37"/>
    </row>
    <row r="935" spans="1:23" x14ac:dyDescent="0.25">
      <c r="A935" s="28">
        <v>44157</v>
      </c>
      <c r="B935" s="36"/>
      <c r="D935" s="36"/>
      <c r="I935" s="30" t="s">
        <v>806</v>
      </c>
      <c r="U935" s="37"/>
    </row>
    <row r="936" spans="1:23" x14ac:dyDescent="0.25">
      <c r="A936" s="28">
        <v>44158</v>
      </c>
      <c r="B936" s="36">
        <v>1585</v>
      </c>
      <c r="C936" s="24" t="s">
        <v>741</v>
      </c>
      <c r="D936" s="36">
        <f ca="1">$G$3-$B936</f>
        <v>435</v>
      </c>
      <c r="I936" s="30" t="s">
        <v>806</v>
      </c>
      <c r="U936" s="37"/>
    </row>
    <row r="937" spans="1:23" x14ac:dyDescent="0.25">
      <c r="A937" s="28">
        <v>44159</v>
      </c>
      <c r="B937" s="36"/>
      <c r="D937" s="36"/>
      <c r="I937" s="30" t="s">
        <v>806</v>
      </c>
      <c r="U937" s="37"/>
    </row>
    <row r="938" spans="1:23" x14ac:dyDescent="0.25">
      <c r="A938" s="28">
        <v>44160</v>
      </c>
      <c r="B938" s="36"/>
      <c r="D938" s="36"/>
      <c r="I938" s="30" t="s">
        <v>806</v>
      </c>
      <c r="U938" s="37"/>
    </row>
    <row r="939" spans="1:23" x14ac:dyDescent="0.25">
      <c r="A939" s="28">
        <v>44161</v>
      </c>
      <c r="B939" s="36"/>
      <c r="D939" s="36"/>
      <c r="I939" s="30" t="s">
        <v>806</v>
      </c>
      <c r="U939" s="37"/>
    </row>
    <row r="940" spans="1:23" x14ac:dyDescent="0.25">
      <c r="A940" s="28">
        <v>44162</v>
      </c>
      <c r="B940" s="36">
        <v>1474</v>
      </c>
      <c r="C940" s="24" t="s">
        <v>665</v>
      </c>
      <c r="D940" s="36">
        <f ca="1">$G$3-$B940</f>
        <v>546</v>
      </c>
      <c r="E940" s="36">
        <v>1955</v>
      </c>
      <c r="F940" s="24" t="s">
        <v>687</v>
      </c>
      <c r="G940" s="36">
        <f ca="1">$G$3-$E940</f>
        <v>65</v>
      </c>
      <c r="I940" s="30" t="s">
        <v>806</v>
      </c>
      <c r="U940" s="37"/>
    </row>
    <row r="941" spans="1:23" x14ac:dyDescent="0.25">
      <c r="A941" s="28">
        <v>44163</v>
      </c>
      <c r="I941" s="30" t="s">
        <v>806</v>
      </c>
      <c r="U941" s="37"/>
    </row>
    <row r="942" spans="1:23" x14ac:dyDescent="0.25">
      <c r="A942" s="28">
        <v>44164</v>
      </c>
      <c r="B942" s="36">
        <v>1643</v>
      </c>
      <c r="C942" s="24" t="s">
        <v>34</v>
      </c>
      <c r="D942" s="36">
        <f ca="1">$G$3-$B942</f>
        <v>377</v>
      </c>
      <c r="E942" s="36">
        <v>1924</v>
      </c>
      <c r="F942" s="24" t="s">
        <v>39</v>
      </c>
      <c r="G942" s="36">
        <f ca="1">$G$3-$E942</f>
        <v>96</v>
      </c>
      <c r="I942" s="30" t="s">
        <v>806</v>
      </c>
      <c r="K942" s="36"/>
      <c r="L942" s="36"/>
      <c r="V942" s="36"/>
      <c r="W942" s="36"/>
    </row>
    <row r="943" spans="1:23" x14ac:dyDescent="0.25">
      <c r="A943" s="28">
        <v>44165</v>
      </c>
      <c r="I943" s="30" t="s">
        <v>806</v>
      </c>
      <c r="K943" s="36"/>
      <c r="L943" s="36"/>
      <c r="V943" s="36"/>
      <c r="W943" s="36"/>
    </row>
    <row r="944" spans="1:23" x14ac:dyDescent="0.25">
      <c r="A944" s="28">
        <v>44166</v>
      </c>
      <c r="I944" s="30" t="s">
        <v>806</v>
      </c>
      <c r="K944" s="36"/>
      <c r="L944" s="36"/>
      <c r="V944" s="36"/>
      <c r="W944" s="36"/>
    </row>
    <row r="945" spans="1:23" x14ac:dyDescent="0.25">
      <c r="A945" s="28">
        <v>44167</v>
      </c>
      <c r="B945" s="36">
        <v>1990</v>
      </c>
      <c r="C945" s="24" t="s">
        <v>756</v>
      </c>
      <c r="D945" s="36">
        <f ca="1">$G$3-$B945</f>
        <v>30</v>
      </c>
      <c r="I945" s="30" t="s">
        <v>806</v>
      </c>
      <c r="K945" s="36"/>
      <c r="L945" s="36"/>
      <c r="V945" s="36"/>
      <c r="W945" s="36"/>
    </row>
    <row r="946" spans="1:23" x14ac:dyDescent="0.25">
      <c r="A946" s="28">
        <v>44168</v>
      </c>
      <c r="B946" s="36"/>
      <c r="D946" s="36"/>
      <c r="I946" s="30" t="s">
        <v>806</v>
      </c>
      <c r="K946" s="36"/>
      <c r="L946" s="36"/>
      <c r="V946" s="36"/>
      <c r="W946" s="36"/>
    </row>
    <row r="947" spans="1:23" x14ac:dyDescent="0.25">
      <c r="A947" s="28">
        <v>44169</v>
      </c>
      <c r="B947" s="36">
        <v>1976</v>
      </c>
      <c r="C947" s="24" t="s">
        <v>653</v>
      </c>
      <c r="D947" s="36">
        <f ca="1">$G$3-$B947</f>
        <v>44</v>
      </c>
      <c r="I947" s="30" t="s">
        <v>806</v>
      </c>
      <c r="K947" s="36"/>
      <c r="L947" s="36"/>
      <c r="V947" s="36"/>
      <c r="W947" s="36"/>
    </row>
    <row r="948" spans="1:23" x14ac:dyDescent="0.25">
      <c r="A948" s="28">
        <v>44170</v>
      </c>
      <c r="B948" s="36">
        <v>1791</v>
      </c>
      <c r="C948" s="24" t="s">
        <v>35</v>
      </c>
      <c r="D948" s="36">
        <f ca="1">$G$3-$B948</f>
        <v>229</v>
      </c>
      <c r="I948" s="30" t="s">
        <v>806</v>
      </c>
      <c r="U948" s="37"/>
    </row>
    <row r="949" spans="1:23" x14ac:dyDescent="0.25">
      <c r="A949" s="28">
        <v>44171</v>
      </c>
      <c r="B949" s="36">
        <v>2007</v>
      </c>
      <c r="C949" s="24" t="s">
        <v>69</v>
      </c>
      <c r="D949" s="36">
        <f ca="1">$G$3-$B949</f>
        <v>13</v>
      </c>
      <c r="I949" s="30" t="s">
        <v>806</v>
      </c>
      <c r="U949" s="37"/>
    </row>
    <row r="950" spans="1:23" x14ac:dyDescent="0.25">
      <c r="A950" s="28">
        <v>44172</v>
      </c>
      <c r="B950" s="36">
        <v>1562</v>
      </c>
      <c r="C950" s="24" t="s">
        <v>749</v>
      </c>
      <c r="D950" s="36">
        <f ca="1">$G$3-$B950</f>
        <v>458</v>
      </c>
      <c r="E950" s="36">
        <v>2007</v>
      </c>
      <c r="F950" s="24" t="s">
        <v>53</v>
      </c>
      <c r="G950" s="36">
        <f ca="1">$G$3-$E950</f>
        <v>13</v>
      </c>
      <c r="I950" s="30" t="s">
        <v>806</v>
      </c>
      <c r="U950" s="37"/>
    </row>
    <row r="951" spans="1:23" x14ac:dyDescent="0.25">
      <c r="A951" s="28">
        <v>44173</v>
      </c>
      <c r="B951" s="36">
        <v>2013</v>
      </c>
      <c r="C951" s="24" t="s">
        <v>85</v>
      </c>
      <c r="D951" s="36">
        <f ca="1">$G$3-$B951</f>
        <v>7</v>
      </c>
      <c r="I951" s="30" t="s">
        <v>806</v>
      </c>
      <c r="U951" s="37"/>
    </row>
    <row r="952" spans="1:23" x14ac:dyDescent="0.25">
      <c r="A952" s="28">
        <v>44174</v>
      </c>
      <c r="B952" s="36"/>
      <c r="D952" s="36"/>
      <c r="I952" s="30" t="s">
        <v>806</v>
      </c>
      <c r="U952" s="37"/>
    </row>
    <row r="953" spans="1:23" x14ac:dyDescent="0.25">
      <c r="A953" s="28">
        <v>44175</v>
      </c>
      <c r="B953" s="36">
        <v>1618</v>
      </c>
      <c r="C953" s="24" t="s">
        <v>580</v>
      </c>
      <c r="D953" s="36">
        <f ca="1">$G$3-$B953</f>
        <v>402</v>
      </c>
      <c r="I953" s="30" t="s">
        <v>806</v>
      </c>
      <c r="U953" s="37"/>
    </row>
    <row r="954" spans="1:23" x14ac:dyDescent="0.25">
      <c r="A954" s="28">
        <v>44176</v>
      </c>
      <c r="B954" s="36"/>
      <c r="D954" s="36"/>
      <c r="I954" s="30" t="s">
        <v>806</v>
      </c>
      <c r="U954" s="37"/>
    </row>
    <row r="955" spans="1:23" x14ac:dyDescent="0.25">
      <c r="A955" s="28">
        <v>44177</v>
      </c>
      <c r="B955" s="36"/>
      <c r="D955" s="36"/>
      <c r="I955" s="30" t="s">
        <v>806</v>
      </c>
      <c r="U955" s="37"/>
    </row>
    <row r="956" spans="1:23" x14ac:dyDescent="0.25">
      <c r="A956" s="28">
        <v>44178</v>
      </c>
      <c r="B956" s="36"/>
      <c r="D956" s="36"/>
      <c r="I956" s="30" t="s">
        <v>806</v>
      </c>
      <c r="U956" s="37"/>
    </row>
    <row r="957" spans="1:23" x14ac:dyDescent="0.25">
      <c r="A957" s="28">
        <v>44179</v>
      </c>
      <c r="B957" s="36">
        <v>1788</v>
      </c>
      <c r="C957" s="24" t="s">
        <v>639</v>
      </c>
      <c r="D957" s="36">
        <f ca="1">$G$3-$B957</f>
        <v>232</v>
      </c>
      <c r="I957" s="30" t="s">
        <v>806</v>
      </c>
      <c r="U957" s="37"/>
    </row>
    <row r="958" spans="1:23" x14ac:dyDescent="0.25">
      <c r="A958" s="28">
        <v>44180</v>
      </c>
      <c r="B958" s="36"/>
      <c r="D958" s="36"/>
      <c r="I958" s="30" t="s">
        <v>806</v>
      </c>
      <c r="U958" s="37"/>
    </row>
    <row r="959" spans="1:23" x14ac:dyDescent="0.25">
      <c r="A959" s="28">
        <v>44181</v>
      </c>
      <c r="B959" s="36">
        <v>1921</v>
      </c>
      <c r="C959" s="24" t="s">
        <v>734</v>
      </c>
      <c r="D959" s="36">
        <f ca="1">$G$3-$B959</f>
        <v>99</v>
      </c>
      <c r="I959" s="30" t="s">
        <v>806</v>
      </c>
      <c r="U959" s="37"/>
    </row>
    <row r="960" spans="1:23" x14ac:dyDescent="0.25">
      <c r="A960" s="28">
        <v>44182</v>
      </c>
      <c r="B960" s="36">
        <v>1989</v>
      </c>
      <c r="C960" s="24" t="s">
        <v>99</v>
      </c>
      <c r="D960" s="36">
        <f ca="1">$G$3-$B960</f>
        <v>31</v>
      </c>
      <c r="I960" s="30" t="s">
        <v>806</v>
      </c>
      <c r="U960" s="37"/>
    </row>
    <row r="961" spans="1:23" x14ac:dyDescent="0.25">
      <c r="A961" s="28">
        <v>44183</v>
      </c>
      <c r="B961" s="36">
        <v>1869</v>
      </c>
      <c r="C961" s="24" t="s">
        <v>616</v>
      </c>
      <c r="D961" s="36">
        <f ca="1">$G$3-$B961</f>
        <v>151</v>
      </c>
      <c r="I961" s="30" t="s">
        <v>806</v>
      </c>
      <c r="U961" s="37"/>
    </row>
    <row r="962" spans="1:23" x14ac:dyDescent="0.25">
      <c r="A962" s="28">
        <v>44184</v>
      </c>
      <c r="B962" s="36"/>
      <c r="D962" s="36"/>
      <c r="I962" s="30" t="s">
        <v>806</v>
      </c>
      <c r="U962" s="37"/>
    </row>
    <row r="963" spans="1:23" x14ac:dyDescent="0.25">
      <c r="A963" s="28">
        <v>44185</v>
      </c>
      <c r="B963" s="36"/>
      <c r="D963" s="36"/>
      <c r="I963" s="30" t="s">
        <v>806</v>
      </c>
      <c r="U963" s="37"/>
    </row>
    <row r="964" spans="1:23" x14ac:dyDescent="0.25">
      <c r="A964" s="28">
        <v>44186</v>
      </c>
      <c r="B964" s="36"/>
      <c r="D964" s="36"/>
      <c r="I964" s="30" t="s">
        <v>806</v>
      </c>
      <c r="U964" s="37"/>
    </row>
    <row r="965" spans="1:23" x14ac:dyDescent="0.25">
      <c r="A965" s="28">
        <v>44187</v>
      </c>
      <c r="B965" s="36"/>
      <c r="D965" s="36"/>
      <c r="I965" s="30" t="s">
        <v>806</v>
      </c>
      <c r="U965" s="37"/>
    </row>
    <row r="966" spans="1:23" x14ac:dyDescent="0.25">
      <c r="A966" s="28">
        <v>44188</v>
      </c>
      <c r="B966" s="36">
        <v>1935</v>
      </c>
      <c r="C966" s="24" t="s">
        <v>13</v>
      </c>
      <c r="D966" s="36">
        <f ca="1">$G$3-$B966</f>
        <v>85</v>
      </c>
      <c r="I966" s="30" t="s">
        <v>806</v>
      </c>
      <c r="U966" s="37"/>
    </row>
    <row r="967" spans="1:23" x14ac:dyDescent="0.25">
      <c r="A967" s="28">
        <v>44189</v>
      </c>
      <c r="B967" s="36"/>
      <c r="D967" s="36"/>
      <c r="I967" s="30" t="s">
        <v>806</v>
      </c>
      <c r="U967" s="37"/>
    </row>
    <row r="968" spans="1:23" x14ac:dyDescent="0.25">
      <c r="A968" s="28">
        <v>44190</v>
      </c>
      <c r="B968" s="36"/>
      <c r="D968" s="36"/>
      <c r="I968" s="30" t="s">
        <v>806</v>
      </c>
      <c r="U968" s="37"/>
    </row>
    <row r="969" spans="1:23" x14ac:dyDescent="0.25">
      <c r="A969" s="28">
        <v>44191</v>
      </c>
      <c r="B969" s="36"/>
      <c r="D969" s="36"/>
      <c r="I969" s="30" t="s">
        <v>806</v>
      </c>
      <c r="U969" s="37"/>
    </row>
    <row r="970" spans="1:23" x14ac:dyDescent="0.25">
      <c r="A970" s="28">
        <v>44192</v>
      </c>
      <c r="B970" s="36"/>
      <c r="D970" s="36"/>
      <c r="I970" s="30" t="s">
        <v>806</v>
      </c>
      <c r="U970" s="37"/>
    </row>
    <row r="971" spans="1:23" x14ac:dyDescent="0.25">
      <c r="A971" s="28">
        <v>44193</v>
      </c>
      <c r="B971" s="36">
        <v>1937</v>
      </c>
      <c r="C971" s="24" t="s">
        <v>42</v>
      </c>
      <c r="D971" s="36">
        <f ca="1">$G$3-$B971</f>
        <v>83</v>
      </c>
      <c r="E971" s="36">
        <v>1963</v>
      </c>
      <c r="F971" s="24" t="s">
        <v>27</v>
      </c>
      <c r="G971" s="36">
        <f ca="1">$G$3-$E971</f>
        <v>57</v>
      </c>
      <c r="I971" s="30" t="s">
        <v>806</v>
      </c>
      <c r="K971" s="36"/>
      <c r="L971" s="36"/>
      <c r="V971" s="36"/>
      <c r="W971" s="36"/>
    </row>
    <row r="972" spans="1:23" x14ac:dyDescent="0.25">
      <c r="A972" s="28">
        <v>44194</v>
      </c>
      <c r="B972" s="36"/>
      <c r="D972" s="36"/>
      <c r="I972" s="30" t="s">
        <v>806</v>
      </c>
    </row>
    <row r="973" spans="1:23" x14ac:dyDescent="0.25">
      <c r="A973" s="28">
        <v>44195</v>
      </c>
      <c r="I973" s="30" t="s">
        <v>806</v>
      </c>
    </row>
    <row r="974" spans="1:23" x14ac:dyDescent="0.25">
      <c r="A974" s="28">
        <v>44196</v>
      </c>
      <c r="I974" s="30" t="s">
        <v>806</v>
      </c>
    </row>
    <row r="975" spans="1:23" x14ac:dyDescent="0.25">
      <c r="B975" s="38"/>
      <c r="D975" s="36"/>
      <c r="E975" s="36"/>
      <c r="F975" s="36"/>
      <c r="G975" s="36"/>
      <c r="H975" s="36"/>
      <c r="I975" s="36"/>
      <c r="J975" s="37"/>
    </row>
    <row r="976" spans="1:23" x14ac:dyDescent="0.25">
      <c r="B976" s="31">
        <v>43831</v>
      </c>
      <c r="C976" s="32" t="s">
        <v>445</v>
      </c>
      <c r="D976" s="33" t="s">
        <v>446</v>
      </c>
      <c r="E976" s="36"/>
      <c r="F976" s="36"/>
      <c r="G976" s="36"/>
      <c r="H976" s="36"/>
      <c r="I976" s="36"/>
      <c r="J976" s="37"/>
    </row>
    <row r="977" spans="2:11" x14ac:dyDescent="0.25">
      <c r="B977" s="31">
        <v>43832</v>
      </c>
      <c r="C977" s="32" t="s">
        <v>439</v>
      </c>
      <c r="D977" s="33" t="s">
        <v>447</v>
      </c>
      <c r="E977" s="36"/>
      <c r="F977" s="36"/>
      <c r="G977" s="36"/>
      <c r="H977" s="36"/>
      <c r="I977" s="36"/>
      <c r="J977" s="37"/>
    </row>
    <row r="978" spans="2:11" x14ac:dyDescent="0.25">
      <c r="B978" s="31">
        <v>43833</v>
      </c>
      <c r="C978" s="32" t="s">
        <v>440</v>
      </c>
      <c r="D978" s="33" t="s">
        <v>448</v>
      </c>
      <c r="E978" s="36"/>
      <c r="F978" s="36"/>
      <c r="G978" s="36"/>
      <c r="H978" s="36"/>
      <c r="I978" s="36"/>
      <c r="J978" s="37"/>
    </row>
    <row r="979" spans="2:11" x14ac:dyDescent="0.25">
      <c r="B979" s="31">
        <v>43834</v>
      </c>
      <c r="C979" s="32" t="s">
        <v>441</v>
      </c>
      <c r="D979" s="33" t="s">
        <v>449</v>
      </c>
      <c r="E979" s="36"/>
      <c r="F979" s="36"/>
      <c r="G979" s="36"/>
      <c r="H979" s="36"/>
      <c r="I979" s="36"/>
      <c r="J979" s="37"/>
    </row>
    <row r="980" spans="2:11" x14ac:dyDescent="0.25">
      <c r="B980" s="31">
        <v>43835</v>
      </c>
      <c r="C980" s="32" t="s">
        <v>442</v>
      </c>
      <c r="D980" s="33" t="s">
        <v>450</v>
      </c>
      <c r="E980" s="36"/>
      <c r="F980" s="36"/>
      <c r="G980" s="36"/>
      <c r="H980" s="36"/>
      <c r="I980" s="36"/>
      <c r="J980" s="37"/>
    </row>
    <row r="981" spans="2:11" x14ac:dyDescent="0.25">
      <c r="B981" s="31">
        <v>43836</v>
      </c>
      <c r="C981" s="32" t="s">
        <v>443</v>
      </c>
      <c r="D981" s="33" t="s">
        <v>451</v>
      </c>
      <c r="E981" s="36"/>
      <c r="F981" s="36"/>
      <c r="G981" s="36"/>
      <c r="H981" s="36"/>
      <c r="I981" s="36"/>
      <c r="J981" s="37"/>
    </row>
    <row r="982" spans="2:11" x14ac:dyDescent="0.25">
      <c r="B982" s="31">
        <v>43837</v>
      </c>
      <c r="C982" s="32" t="s">
        <v>444</v>
      </c>
      <c r="D982" s="33" t="s">
        <v>452</v>
      </c>
      <c r="E982" s="36"/>
      <c r="F982" s="36"/>
      <c r="G982" s="36"/>
      <c r="H982" s="36"/>
    </row>
    <row r="983" spans="2:11" x14ac:dyDescent="0.25">
      <c r="B983" s="31">
        <v>43838</v>
      </c>
      <c r="C983" s="32" t="s">
        <v>445</v>
      </c>
      <c r="D983" s="33" t="s">
        <v>453</v>
      </c>
      <c r="E983" s="36"/>
      <c r="F983" s="36"/>
      <c r="G983" s="36"/>
      <c r="H983" s="36"/>
      <c r="I983" s="25">
        <v>41641</v>
      </c>
      <c r="K983" s="24" t="s">
        <v>447</v>
      </c>
    </row>
    <row r="984" spans="2:11" x14ac:dyDescent="0.25">
      <c r="B984" s="31">
        <v>43839</v>
      </c>
      <c r="C984" s="32" t="s">
        <v>439</v>
      </c>
      <c r="D984" s="33" t="s">
        <v>312</v>
      </c>
      <c r="E984" s="36"/>
      <c r="F984" s="36"/>
      <c r="G984" s="36"/>
      <c r="H984" s="36"/>
      <c r="I984" s="25">
        <v>41642</v>
      </c>
      <c r="K984" s="24" t="s">
        <v>448</v>
      </c>
    </row>
    <row r="985" spans="2:11" x14ac:dyDescent="0.25">
      <c r="B985" s="31">
        <v>43840</v>
      </c>
      <c r="C985" s="32" t="s">
        <v>440</v>
      </c>
      <c r="D985" s="33" t="s">
        <v>454</v>
      </c>
      <c r="I985" s="25">
        <v>41643</v>
      </c>
      <c r="K985" s="24" t="s">
        <v>449</v>
      </c>
    </row>
    <row r="986" spans="2:11" x14ac:dyDescent="0.25">
      <c r="B986" s="31">
        <v>43841</v>
      </c>
      <c r="C986" s="32" t="s">
        <v>441</v>
      </c>
      <c r="D986" s="33" t="s">
        <v>455</v>
      </c>
      <c r="I986" s="25">
        <v>41644</v>
      </c>
      <c r="K986" s="24" t="s">
        <v>450</v>
      </c>
    </row>
    <row r="987" spans="2:11" x14ac:dyDescent="0.25">
      <c r="B987" s="31">
        <v>43842</v>
      </c>
      <c r="C987" s="32" t="s">
        <v>442</v>
      </c>
      <c r="D987" s="33" t="s">
        <v>456</v>
      </c>
      <c r="I987" s="25">
        <v>41645</v>
      </c>
      <c r="K987" s="24" t="s">
        <v>451</v>
      </c>
    </row>
    <row r="988" spans="2:11" x14ac:dyDescent="0.25">
      <c r="B988" s="31">
        <v>43843</v>
      </c>
      <c r="C988" s="32" t="s">
        <v>443</v>
      </c>
      <c r="D988" s="33" t="s">
        <v>457</v>
      </c>
      <c r="I988" s="25">
        <v>41646</v>
      </c>
      <c r="K988" s="24" t="s">
        <v>452</v>
      </c>
    </row>
    <row r="989" spans="2:11" x14ac:dyDescent="0.25">
      <c r="B989" s="31">
        <v>43844</v>
      </c>
      <c r="C989" s="32" t="s">
        <v>444</v>
      </c>
      <c r="D989" s="33" t="s">
        <v>458</v>
      </c>
      <c r="I989" s="25">
        <v>41647</v>
      </c>
      <c r="K989" s="24" t="s">
        <v>453</v>
      </c>
    </row>
    <row r="990" spans="2:11" x14ac:dyDescent="0.25">
      <c r="B990" s="31">
        <v>43845</v>
      </c>
      <c r="C990" s="32" t="s">
        <v>445</v>
      </c>
      <c r="D990" s="33" t="s">
        <v>107</v>
      </c>
      <c r="I990" s="25">
        <v>41648</v>
      </c>
      <c r="K990" s="24" t="s">
        <v>312</v>
      </c>
    </row>
    <row r="991" spans="2:11" x14ac:dyDescent="0.25">
      <c r="B991" s="31">
        <v>43846</v>
      </c>
      <c r="C991" s="32" t="s">
        <v>439</v>
      </c>
      <c r="D991" s="33" t="s">
        <v>108</v>
      </c>
      <c r="I991" s="25">
        <v>41649</v>
      </c>
      <c r="K991" s="24" t="s">
        <v>454</v>
      </c>
    </row>
    <row r="992" spans="2:11" x14ac:dyDescent="0.25">
      <c r="B992" s="31">
        <v>43847</v>
      </c>
      <c r="C992" s="32" t="s">
        <v>440</v>
      </c>
      <c r="D992" s="33" t="s">
        <v>109</v>
      </c>
      <c r="I992" s="25">
        <v>41650</v>
      </c>
      <c r="K992" s="24" t="s">
        <v>455</v>
      </c>
    </row>
    <row r="993" spans="2:11" x14ac:dyDescent="0.25">
      <c r="B993" s="31">
        <v>43848</v>
      </c>
      <c r="C993" s="32" t="s">
        <v>441</v>
      </c>
      <c r="D993" s="33" t="s">
        <v>110</v>
      </c>
      <c r="I993" s="25">
        <v>41651</v>
      </c>
      <c r="K993" s="24" t="s">
        <v>456</v>
      </c>
    </row>
    <row r="994" spans="2:11" x14ac:dyDescent="0.25">
      <c r="B994" s="31">
        <v>43849</v>
      </c>
      <c r="C994" s="32" t="s">
        <v>442</v>
      </c>
      <c r="D994" s="33" t="s">
        <v>111</v>
      </c>
      <c r="I994" s="25">
        <v>41652</v>
      </c>
      <c r="K994" s="24" t="s">
        <v>457</v>
      </c>
    </row>
    <row r="995" spans="2:11" x14ac:dyDescent="0.25">
      <c r="B995" s="31">
        <v>43850</v>
      </c>
      <c r="C995" s="32" t="s">
        <v>443</v>
      </c>
      <c r="D995" s="33" t="s">
        <v>112</v>
      </c>
      <c r="I995" s="25">
        <v>41653</v>
      </c>
      <c r="K995" s="24" t="s">
        <v>458</v>
      </c>
    </row>
    <row r="996" spans="2:11" x14ac:dyDescent="0.25">
      <c r="B996" s="31">
        <v>43851</v>
      </c>
      <c r="C996" s="32" t="s">
        <v>444</v>
      </c>
      <c r="D996" s="33" t="s">
        <v>113</v>
      </c>
    </row>
    <row r="997" spans="2:11" x14ac:dyDescent="0.25">
      <c r="B997" s="31">
        <v>43852</v>
      </c>
      <c r="C997" s="32" t="s">
        <v>445</v>
      </c>
      <c r="D997" s="33" t="s">
        <v>114</v>
      </c>
    </row>
    <row r="998" spans="2:11" x14ac:dyDescent="0.25">
      <c r="B998" s="31">
        <v>43853</v>
      </c>
      <c r="C998" s="32" t="s">
        <v>439</v>
      </c>
      <c r="D998" s="33" t="s">
        <v>115</v>
      </c>
    </row>
    <row r="999" spans="2:11" x14ac:dyDescent="0.25">
      <c r="B999" s="31">
        <v>43854</v>
      </c>
      <c r="C999" s="32" t="s">
        <v>440</v>
      </c>
      <c r="D999" s="33" t="s">
        <v>116</v>
      </c>
    </row>
    <row r="1000" spans="2:11" x14ac:dyDescent="0.25">
      <c r="B1000" s="31">
        <v>43855</v>
      </c>
      <c r="C1000" s="32" t="s">
        <v>441</v>
      </c>
      <c r="D1000" s="33" t="s">
        <v>117</v>
      </c>
    </row>
    <row r="1001" spans="2:11" x14ac:dyDescent="0.25">
      <c r="B1001" s="31">
        <v>43856</v>
      </c>
      <c r="C1001" s="32" t="s">
        <v>442</v>
      </c>
      <c r="D1001" s="33" t="s">
        <v>118</v>
      </c>
    </row>
    <row r="1002" spans="2:11" x14ac:dyDescent="0.25">
      <c r="B1002" s="31">
        <v>43857</v>
      </c>
      <c r="C1002" s="32" t="s">
        <v>443</v>
      </c>
      <c r="D1002" s="33" t="s">
        <v>119</v>
      </c>
    </row>
    <row r="1003" spans="2:11" x14ac:dyDescent="0.25">
      <c r="B1003" s="31">
        <v>43858</v>
      </c>
      <c r="C1003" s="32" t="s">
        <v>444</v>
      </c>
      <c r="D1003" s="33" t="s">
        <v>120</v>
      </c>
    </row>
    <row r="1004" spans="2:11" x14ac:dyDescent="0.25">
      <c r="B1004" s="31">
        <v>43859</v>
      </c>
      <c r="C1004" s="32" t="s">
        <v>445</v>
      </c>
      <c r="D1004" s="33" t="s">
        <v>121</v>
      </c>
    </row>
    <row r="1005" spans="2:11" x14ac:dyDescent="0.25">
      <c r="B1005" s="31">
        <v>43860</v>
      </c>
      <c r="C1005" s="32" t="s">
        <v>439</v>
      </c>
      <c r="D1005" s="33" t="s">
        <v>122</v>
      </c>
    </row>
    <row r="1006" spans="2:11" x14ac:dyDescent="0.25">
      <c r="B1006" s="31">
        <v>43861</v>
      </c>
      <c r="C1006" s="32" t="s">
        <v>440</v>
      </c>
      <c r="D1006" s="33" t="s">
        <v>123</v>
      </c>
    </row>
    <row r="1007" spans="2:11" x14ac:dyDescent="0.25">
      <c r="B1007" s="31">
        <v>43862</v>
      </c>
      <c r="C1007" s="32" t="s">
        <v>441</v>
      </c>
      <c r="D1007" s="33" t="s">
        <v>124</v>
      </c>
    </row>
    <row r="1008" spans="2:11" x14ac:dyDescent="0.25">
      <c r="B1008" s="31">
        <v>43863</v>
      </c>
      <c r="C1008" s="32" t="s">
        <v>442</v>
      </c>
      <c r="D1008" s="33" t="s">
        <v>125</v>
      </c>
    </row>
    <row r="1009" spans="2:4" x14ac:dyDescent="0.25">
      <c r="B1009" s="31">
        <v>43864</v>
      </c>
      <c r="C1009" s="32" t="s">
        <v>443</v>
      </c>
      <c r="D1009" s="33" t="s">
        <v>126</v>
      </c>
    </row>
    <row r="1010" spans="2:4" x14ac:dyDescent="0.25">
      <c r="B1010" s="31">
        <v>43865</v>
      </c>
      <c r="C1010" s="32" t="s">
        <v>444</v>
      </c>
      <c r="D1010" s="33" t="s">
        <v>127</v>
      </c>
    </row>
    <row r="1011" spans="2:4" x14ac:dyDescent="0.25">
      <c r="B1011" s="31">
        <v>43866</v>
      </c>
      <c r="C1011" s="32" t="s">
        <v>445</v>
      </c>
      <c r="D1011" s="33" t="s">
        <v>128</v>
      </c>
    </row>
    <row r="1012" spans="2:4" x14ac:dyDescent="0.25">
      <c r="B1012" s="31">
        <v>43867</v>
      </c>
      <c r="C1012" s="32" t="s">
        <v>439</v>
      </c>
      <c r="D1012" s="33" t="s">
        <v>129</v>
      </c>
    </row>
    <row r="1013" spans="2:4" x14ac:dyDescent="0.25">
      <c r="B1013" s="31">
        <v>43868</v>
      </c>
      <c r="C1013" s="32" t="s">
        <v>440</v>
      </c>
      <c r="D1013" s="33" t="s">
        <v>130</v>
      </c>
    </row>
    <row r="1014" spans="2:4" x14ac:dyDescent="0.25">
      <c r="B1014" s="31">
        <v>43869</v>
      </c>
      <c r="C1014" s="32" t="s">
        <v>441</v>
      </c>
      <c r="D1014" s="33" t="s">
        <v>131</v>
      </c>
    </row>
    <row r="1015" spans="2:4" x14ac:dyDescent="0.25">
      <c r="B1015" s="31">
        <v>43870</v>
      </c>
      <c r="C1015" s="32" t="s">
        <v>442</v>
      </c>
      <c r="D1015" s="33" t="s">
        <v>132</v>
      </c>
    </row>
    <row r="1016" spans="2:4" x14ac:dyDescent="0.25">
      <c r="B1016" s="31">
        <v>43871</v>
      </c>
      <c r="C1016" s="32" t="s">
        <v>443</v>
      </c>
      <c r="D1016" s="33" t="s">
        <v>133</v>
      </c>
    </row>
    <row r="1017" spans="2:4" x14ac:dyDescent="0.25">
      <c r="B1017" s="31">
        <v>43872</v>
      </c>
      <c r="C1017" s="32" t="s">
        <v>444</v>
      </c>
      <c r="D1017" s="33" t="s">
        <v>134</v>
      </c>
    </row>
    <row r="1018" spans="2:4" x14ac:dyDescent="0.25">
      <c r="B1018" s="31">
        <v>43873</v>
      </c>
      <c r="C1018" s="32" t="s">
        <v>445</v>
      </c>
      <c r="D1018" s="33" t="s">
        <v>135</v>
      </c>
    </row>
    <row r="1019" spans="2:4" x14ac:dyDescent="0.25">
      <c r="B1019" s="31">
        <v>43874</v>
      </c>
      <c r="C1019" s="32" t="s">
        <v>439</v>
      </c>
      <c r="D1019" s="33" t="s">
        <v>136</v>
      </c>
    </row>
    <row r="1020" spans="2:4" x14ac:dyDescent="0.25">
      <c r="B1020" s="31">
        <v>43875</v>
      </c>
      <c r="C1020" s="32" t="s">
        <v>440</v>
      </c>
      <c r="D1020" s="33" t="s">
        <v>137</v>
      </c>
    </row>
    <row r="1021" spans="2:4" x14ac:dyDescent="0.25">
      <c r="B1021" s="31">
        <v>43876</v>
      </c>
      <c r="C1021" s="32" t="s">
        <v>441</v>
      </c>
      <c r="D1021" s="33" t="s">
        <v>138</v>
      </c>
    </row>
    <row r="1022" spans="2:4" x14ac:dyDescent="0.25">
      <c r="B1022" s="31">
        <v>43877</v>
      </c>
      <c r="C1022" s="32" t="s">
        <v>442</v>
      </c>
      <c r="D1022" s="33" t="s">
        <v>139</v>
      </c>
    </row>
    <row r="1023" spans="2:4" x14ac:dyDescent="0.25">
      <c r="B1023" s="31">
        <v>43878</v>
      </c>
      <c r="C1023" s="32" t="s">
        <v>443</v>
      </c>
      <c r="D1023" s="33" t="s">
        <v>140</v>
      </c>
    </row>
    <row r="1024" spans="2:4" x14ac:dyDescent="0.25">
      <c r="B1024" s="31">
        <v>43879</v>
      </c>
      <c r="C1024" s="32" t="s">
        <v>444</v>
      </c>
      <c r="D1024" s="33" t="s">
        <v>141</v>
      </c>
    </row>
    <row r="1025" spans="2:4" x14ac:dyDescent="0.25">
      <c r="B1025" s="31">
        <v>43880</v>
      </c>
      <c r="C1025" s="32" t="s">
        <v>445</v>
      </c>
      <c r="D1025" s="33" t="s">
        <v>142</v>
      </c>
    </row>
    <row r="1026" spans="2:4" x14ac:dyDescent="0.25">
      <c r="B1026" s="31">
        <v>43881</v>
      </c>
      <c r="C1026" s="32" t="s">
        <v>439</v>
      </c>
      <c r="D1026" s="33" t="s">
        <v>143</v>
      </c>
    </row>
    <row r="1027" spans="2:4" x14ac:dyDescent="0.25">
      <c r="B1027" s="31">
        <v>43882</v>
      </c>
      <c r="C1027" s="32" t="s">
        <v>440</v>
      </c>
      <c r="D1027" s="33" t="s">
        <v>144</v>
      </c>
    </row>
    <row r="1028" spans="2:4" x14ac:dyDescent="0.25">
      <c r="B1028" s="31">
        <v>43883</v>
      </c>
      <c r="C1028" s="32" t="s">
        <v>441</v>
      </c>
      <c r="D1028" s="33" t="s">
        <v>145</v>
      </c>
    </row>
    <row r="1029" spans="2:4" x14ac:dyDescent="0.25">
      <c r="B1029" s="31">
        <v>43884</v>
      </c>
      <c r="C1029" s="32" t="s">
        <v>442</v>
      </c>
      <c r="D1029" s="33" t="s">
        <v>146</v>
      </c>
    </row>
    <row r="1030" spans="2:4" x14ac:dyDescent="0.25">
      <c r="B1030" s="31">
        <v>43885</v>
      </c>
      <c r="C1030" s="32" t="s">
        <v>443</v>
      </c>
      <c r="D1030" s="33" t="s">
        <v>147</v>
      </c>
    </row>
    <row r="1031" spans="2:4" x14ac:dyDescent="0.25">
      <c r="B1031" s="31">
        <v>43886</v>
      </c>
      <c r="C1031" s="32" t="s">
        <v>444</v>
      </c>
      <c r="D1031" s="33" t="s">
        <v>148</v>
      </c>
    </row>
    <row r="1032" spans="2:4" x14ac:dyDescent="0.25">
      <c r="B1032" s="31">
        <v>43887</v>
      </c>
      <c r="C1032" s="32" t="s">
        <v>445</v>
      </c>
      <c r="D1032" s="33" t="s">
        <v>149</v>
      </c>
    </row>
    <row r="1033" spans="2:4" x14ac:dyDescent="0.25">
      <c r="B1033" s="31">
        <v>43888</v>
      </c>
      <c r="C1033" s="32" t="s">
        <v>439</v>
      </c>
      <c r="D1033" s="33" t="s">
        <v>150</v>
      </c>
    </row>
    <row r="1034" spans="2:4" x14ac:dyDescent="0.25">
      <c r="B1034" s="31">
        <v>43889</v>
      </c>
      <c r="C1034" s="32" t="s">
        <v>440</v>
      </c>
      <c r="D1034" s="33" t="s">
        <v>151</v>
      </c>
    </row>
    <row r="1035" spans="2:4" x14ac:dyDescent="0.25">
      <c r="B1035" s="31">
        <v>43890</v>
      </c>
      <c r="C1035" s="32" t="s">
        <v>441</v>
      </c>
      <c r="D1035" s="33"/>
    </row>
    <row r="1036" spans="2:4" x14ac:dyDescent="0.25">
      <c r="B1036" s="31">
        <v>43891</v>
      </c>
      <c r="C1036" s="32" t="s">
        <v>442</v>
      </c>
      <c r="D1036" s="33" t="s">
        <v>152</v>
      </c>
    </row>
    <row r="1037" spans="2:4" x14ac:dyDescent="0.25">
      <c r="B1037" s="31">
        <v>43892</v>
      </c>
      <c r="C1037" s="32" t="s">
        <v>443</v>
      </c>
      <c r="D1037" s="33" t="s">
        <v>153</v>
      </c>
    </row>
    <row r="1038" spans="2:4" x14ac:dyDescent="0.25">
      <c r="B1038" s="31">
        <v>43893</v>
      </c>
      <c r="C1038" s="32" t="s">
        <v>444</v>
      </c>
      <c r="D1038" s="33" t="s">
        <v>154</v>
      </c>
    </row>
    <row r="1039" spans="2:4" x14ac:dyDescent="0.25">
      <c r="B1039" s="31">
        <v>43894</v>
      </c>
      <c r="C1039" s="32" t="s">
        <v>445</v>
      </c>
      <c r="D1039" s="33" t="s">
        <v>155</v>
      </c>
    </row>
    <row r="1040" spans="2:4" x14ac:dyDescent="0.25">
      <c r="B1040" s="31">
        <v>43895</v>
      </c>
      <c r="C1040" s="32" t="s">
        <v>439</v>
      </c>
      <c r="D1040" s="33" t="s">
        <v>156</v>
      </c>
    </row>
    <row r="1041" spans="2:4" x14ac:dyDescent="0.25">
      <c r="B1041" s="31">
        <v>43896</v>
      </c>
      <c r="C1041" s="32" t="s">
        <v>440</v>
      </c>
      <c r="D1041" s="33" t="s">
        <v>157</v>
      </c>
    </row>
    <row r="1042" spans="2:4" x14ac:dyDescent="0.25">
      <c r="B1042" s="31">
        <v>43897</v>
      </c>
      <c r="C1042" s="32" t="s">
        <v>441</v>
      </c>
      <c r="D1042" s="33" t="s">
        <v>158</v>
      </c>
    </row>
    <row r="1043" spans="2:4" x14ac:dyDescent="0.25">
      <c r="B1043" s="31">
        <v>43898</v>
      </c>
      <c r="C1043" s="32" t="s">
        <v>442</v>
      </c>
      <c r="D1043" s="33" t="s">
        <v>159</v>
      </c>
    </row>
    <row r="1044" spans="2:4" x14ac:dyDescent="0.25">
      <c r="B1044" s="31">
        <v>43899</v>
      </c>
      <c r="C1044" s="32" t="s">
        <v>443</v>
      </c>
      <c r="D1044" s="33" t="s">
        <v>160</v>
      </c>
    </row>
    <row r="1045" spans="2:4" x14ac:dyDescent="0.25">
      <c r="B1045" s="31">
        <v>43900</v>
      </c>
      <c r="C1045" s="32" t="s">
        <v>444</v>
      </c>
      <c r="D1045" s="33" t="s">
        <v>161</v>
      </c>
    </row>
    <row r="1046" spans="2:4" x14ac:dyDescent="0.25">
      <c r="B1046" s="31">
        <v>43901</v>
      </c>
      <c r="C1046" s="32" t="s">
        <v>445</v>
      </c>
      <c r="D1046" s="33" t="s">
        <v>162</v>
      </c>
    </row>
    <row r="1047" spans="2:4" x14ac:dyDescent="0.25">
      <c r="B1047" s="31">
        <v>43902</v>
      </c>
      <c r="C1047" s="32" t="s">
        <v>439</v>
      </c>
      <c r="D1047" s="33" t="s">
        <v>163</v>
      </c>
    </row>
    <row r="1048" spans="2:4" x14ac:dyDescent="0.25">
      <c r="B1048" s="31">
        <v>43903</v>
      </c>
      <c r="C1048" s="32" t="s">
        <v>440</v>
      </c>
      <c r="D1048" s="33" t="s">
        <v>164</v>
      </c>
    </row>
    <row r="1049" spans="2:4" x14ac:dyDescent="0.25">
      <c r="B1049" s="31">
        <v>43904</v>
      </c>
      <c r="C1049" s="32" t="s">
        <v>441</v>
      </c>
      <c r="D1049" s="33" t="s">
        <v>165</v>
      </c>
    </row>
    <row r="1050" spans="2:4" x14ac:dyDescent="0.25">
      <c r="B1050" s="31">
        <v>43905</v>
      </c>
      <c r="C1050" s="32" t="s">
        <v>442</v>
      </c>
      <c r="D1050" s="33" t="s">
        <v>166</v>
      </c>
    </row>
    <row r="1051" spans="2:4" x14ac:dyDescent="0.25">
      <c r="B1051" s="31">
        <v>43906</v>
      </c>
      <c r="C1051" s="32" t="s">
        <v>443</v>
      </c>
      <c r="D1051" s="33" t="s">
        <v>167</v>
      </c>
    </row>
    <row r="1052" spans="2:4" x14ac:dyDescent="0.25">
      <c r="B1052" s="31">
        <v>43907</v>
      </c>
      <c r="C1052" s="32" t="s">
        <v>444</v>
      </c>
      <c r="D1052" s="33" t="s">
        <v>168</v>
      </c>
    </row>
    <row r="1053" spans="2:4" x14ac:dyDescent="0.25">
      <c r="B1053" s="31">
        <v>43908</v>
      </c>
      <c r="C1053" s="32" t="s">
        <v>445</v>
      </c>
      <c r="D1053" s="33" t="s">
        <v>169</v>
      </c>
    </row>
    <row r="1054" spans="2:4" x14ac:dyDescent="0.25">
      <c r="B1054" s="31">
        <v>43909</v>
      </c>
      <c r="C1054" s="32" t="s">
        <v>439</v>
      </c>
      <c r="D1054" s="33" t="s">
        <v>170</v>
      </c>
    </row>
    <row r="1055" spans="2:4" x14ac:dyDescent="0.25">
      <c r="B1055" s="31">
        <v>43910</v>
      </c>
      <c r="C1055" s="32" t="s">
        <v>440</v>
      </c>
      <c r="D1055" s="33" t="s">
        <v>171</v>
      </c>
    </row>
    <row r="1056" spans="2:4" x14ac:dyDescent="0.25">
      <c r="B1056" s="31">
        <v>43911</v>
      </c>
      <c r="C1056" s="32" t="s">
        <v>441</v>
      </c>
      <c r="D1056" s="33" t="s">
        <v>172</v>
      </c>
    </row>
    <row r="1057" spans="2:4" x14ac:dyDescent="0.25">
      <c r="B1057" s="31">
        <v>43912</v>
      </c>
      <c r="C1057" s="32" t="s">
        <v>442</v>
      </c>
      <c r="D1057" s="33" t="s">
        <v>173</v>
      </c>
    </row>
    <row r="1058" spans="2:4" x14ac:dyDescent="0.25">
      <c r="B1058" s="31">
        <v>43913</v>
      </c>
      <c r="C1058" s="32" t="s">
        <v>443</v>
      </c>
      <c r="D1058" s="33" t="s">
        <v>174</v>
      </c>
    </row>
    <row r="1059" spans="2:4" x14ac:dyDescent="0.25">
      <c r="B1059" s="31">
        <v>43914</v>
      </c>
      <c r="C1059" s="32" t="s">
        <v>444</v>
      </c>
      <c r="D1059" s="33" t="s">
        <v>175</v>
      </c>
    </row>
    <row r="1060" spans="2:4" x14ac:dyDescent="0.25">
      <c r="B1060" s="31">
        <v>43915</v>
      </c>
      <c r="C1060" s="32" t="s">
        <v>445</v>
      </c>
      <c r="D1060" s="33" t="s">
        <v>176</v>
      </c>
    </row>
    <row r="1061" spans="2:4" x14ac:dyDescent="0.25">
      <c r="B1061" s="31">
        <v>43916</v>
      </c>
      <c r="C1061" s="32" t="s">
        <v>439</v>
      </c>
      <c r="D1061" s="33" t="s">
        <v>177</v>
      </c>
    </row>
    <row r="1062" spans="2:4" x14ac:dyDescent="0.25">
      <c r="B1062" s="31">
        <v>43917</v>
      </c>
      <c r="C1062" s="32" t="s">
        <v>440</v>
      </c>
      <c r="D1062" s="33" t="s">
        <v>178</v>
      </c>
    </row>
    <row r="1063" spans="2:4" x14ac:dyDescent="0.25">
      <c r="B1063" s="31">
        <v>43918</v>
      </c>
      <c r="C1063" s="32" t="s">
        <v>441</v>
      </c>
      <c r="D1063" s="33" t="s">
        <v>179</v>
      </c>
    </row>
    <row r="1064" spans="2:4" x14ac:dyDescent="0.25">
      <c r="B1064" s="31">
        <v>43919</v>
      </c>
      <c r="C1064" s="32" t="s">
        <v>442</v>
      </c>
      <c r="D1064" s="33" t="s">
        <v>180</v>
      </c>
    </row>
    <row r="1065" spans="2:4" x14ac:dyDescent="0.25">
      <c r="B1065" s="31">
        <v>43920</v>
      </c>
      <c r="C1065" s="32" t="s">
        <v>443</v>
      </c>
      <c r="D1065" s="33" t="s">
        <v>181</v>
      </c>
    </row>
    <row r="1066" spans="2:4" x14ac:dyDescent="0.25">
      <c r="B1066" s="31">
        <v>43921</v>
      </c>
      <c r="C1066" s="32" t="s">
        <v>444</v>
      </c>
      <c r="D1066" s="33" t="s">
        <v>182</v>
      </c>
    </row>
    <row r="1067" spans="2:4" x14ac:dyDescent="0.25">
      <c r="B1067" s="31">
        <v>43922</v>
      </c>
      <c r="C1067" s="32" t="s">
        <v>445</v>
      </c>
      <c r="D1067" s="33" t="s">
        <v>183</v>
      </c>
    </row>
    <row r="1068" spans="2:4" x14ac:dyDescent="0.25">
      <c r="B1068" s="31">
        <v>43923</v>
      </c>
      <c r="C1068" s="32" t="s">
        <v>439</v>
      </c>
      <c r="D1068" s="33" t="s">
        <v>184</v>
      </c>
    </row>
    <row r="1069" spans="2:4" x14ac:dyDescent="0.25">
      <c r="B1069" s="31">
        <v>43924</v>
      </c>
      <c r="C1069" s="32" t="s">
        <v>440</v>
      </c>
      <c r="D1069" s="33" t="s">
        <v>185</v>
      </c>
    </row>
    <row r="1070" spans="2:4" x14ac:dyDescent="0.25">
      <c r="B1070" s="31">
        <v>43925</v>
      </c>
      <c r="C1070" s="32" t="s">
        <v>441</v>
      </c>
      <c r="D1070" s="33" t="s">
        <v>186</v>
      </c>
    </row>
    <row r="1071" spans="2:4" x14ac:dyDescent="0.25">
      <c r="B1071" s="31">
        <v>43926</v>
      </c>
      <c r="C1071" s="32" t="s">
        <v>442</v>
      </c>
      <c r="D1071" s="33" t="s">
        <v>187</v>
      </c>
    </row>
    <row r="1072" spans="2:4" x14ac:dyDescent="0.25">
      <c r="B1072" s="31">
        <v>43927</v>
      </c>
      <c r="C1072" s="32" t="s">
        <v>443</v>
      </c>
      <c r="D1072" s="33" t="s">
        <v>188</v>
      </c>
    </row>
    <row r="1073" spans="2:4" x14ac:dyDescent="0.25">
      <c r="B1073" s="31">
        <v>43928</v>
      </c>
      <c r="C1073" s="32" t="s">
        <v>444</v>
      </c>
      <c r="D1073" s="33" t="s">
        <v>189</v>
      </c>
    </row>
    <row r="1074" spans="2:4" x14ac:dyDescent="0.25">
      <c r="B1074" s="31">
        <v>43929</v>
      </c>
      <c r="C1074" s="32" t="s">
        <v>445</v>
      </c>
      <c r="D1074" s="33" t="s">
        <v>190</v>
      </c>
    </row>
    <row r="1075" spans="2:4" x14ac:dyDescent="0.25">
      <c r="B1075" s="31">
        <v>43930</v>
      </c>
      <c r="C1075" s="32" t="s">
        <v>439</v>
      </c>
      <c r="D1075" s="33" t="s">
        <v>191</v>
      </c>
    </row>
    <row r="1076" spans="2:4" x14ac:dyDescent="0.25">
      <c r="B1076" s="31">
        <v>43931</v>
      </c>
      <c r="C1076" s="32" t="s">
        <v>440</v>
      </c>
      <c r="D1076" s="33" t="s">
        <v>192</v>
      </c>
    </row>
    <row r="1077" spans="2:4" x14ac:dyDescent="0.25">
      <c r="B1077" s="31">
        <v>43932</v>
      </c>
      <c r="C1077" s="32" t="s">
        <v>441</v>
      </c>
      <c r="D1077" s="33" t="s">
        <v>193</v>
      </c>
    </row>
    <row r="1078" spans="2:4" x14ac:dyDescent="0.25">
      <c r="B1078" s="31">
        <v>43933</v>
      </c>
      <c r="C1078" s="32" t="s">
        <v>442</v>
      </c>
      <c r="D1078" s="33" t="s">
        <v>194</v>
      </c>
    </row>
    <row r="1079" spans="2:4" x14ac:dyDescent="0.25">
      <c r="B1079" s="31">
        <v>43934</v>
      </c>
      <c r="C1079" s="32" t="s">
        <v>443</v>
      </c>
      <c r="D1079" s="33" t="s">
        <v>195</v>
      </c>
    </row>
    <row r="1080" spans="2:4" x14ac:dyDescent="0.25">
      <c r="B1080" s="31">
        <v>43935</v>
      </c>
      <c r="C1080" s="32" t="s">
        <v>444</v>
      </c>
      <c r="D1080" s="33" t="s">
        <v>196</v>
      </c>
    </row>
    <row r="1081" spans="2:4" x14ac:dyDescent="0.25">
      <c r="B1081" s="31">
        <v>43936</v>
      </c>
      <c r="C1081" s="32" t="s">
        <v>445</v>
      </c>
      <c r="D1081" s="33" t="s">
        <v>197</v>
      </c>
    </row>
    <row r="1082" spans="2:4" x14ac:dyDescent="0.25">
      <c r="B1082" s="31">
        <v>43937</v>
      </c>
      <c r="C1082" s="32" t="s">
        <v>439</v>
      </c>
      <c r="D1082" s="33" t="s">
        <v>198</v>
      </c>
    </row>
    <row r="1083" spans="2:4" x14ac:dyDescent="0.25">
      <c r="B1083" s="31">
        <v>43938</v>
      </c>
      <c r="C1083" s="32" t="s">
        <v>440</v>
      </c>
      <c r="D1083" s="33" t="s">
        <v>199</v>
      </c>
    </row>
    <row r="1084" spans="2:4" x14ac:dyDescent="0.25">
      <c r="B1084" s="31">
        <v>43939</v>
      </c>
      <c r="C1084" s="32" t="s">
        <v>441</v>
      </c>
      <c r="D1084" s="33" t="s">
        <v>200</v>
      </c>
    </row>
    <row r="1085" spans="2:4" x14ac:dyDescent="0.25">
      <c r="B1085" s="31">
        <v>43940</v>
      </c>
      <c r="C1085" s="32" t="s">
        <v>442</v>
      </c>
      <c r="D1085" s="33" t="s">
        <v>201</v>
      </c>
    </row>
    <row r="1086" spans="2:4" x14ac:dyDescent="0.25">
      <c r="B1086" s="31">
        <v>43941</v>
      </c>
      <c r="C1086" s="32" t="s">
        <v>443</v>
      </c>
      <c r="D1086" s="33" t="s">
        <v>202</v>
      </c>
    </row>
    <row r="1087" spans="2:4" x14ac:dyDescent="0.25">
      <c r="B1087" s="31">
        <v>43942</v>
      </c>
      <c r="C1087" s="32" t="s">
        <v>444</v>
      </c>
      <c r="D1087" s="33" t="s">
        <v>203</v>
      </c>
    </row>
    <row r="1088" spans="2:4" x14ac:dyDescent="0.25">
      <c r="B1088" s="31">
        <v>43943</v>
      </c>
      <c r="C1088" s="32" t="s">
        <v>445</v>
      </c>
      <c r="D1088" s="33" t="s">
        <v>204</v>
      </c>
    </row>
    <row r="1089" spans="2:4" x14ac:dyDescent="0.25">
      <c r="B1089" s="31">
        <v>43944</v>
      </c>
      <c r="C1089" s="32" t="s">
        <v>439</v>
      </c>
      <c r="D1089" s="33" t="s">
        <v>205</v>
      </c>
    </row>
    <row r="1090" spans="2:4" x14ac:dyDescent="0.25">
      <c r="B1090" s="31">
        <v>43945</v>
      </c>
      <c r="C1090" s="32" t="s">
        <v>440</v>
      </c>
      <c r="D1090" s="33" t="s">
        <v>206</v>
      </c>
    </row>
    <row r="1091" spans="2:4" x14ac:dyDescent="0.25">
      <c r="B1091" s="31">
        <v>43946</v>
      </c>
      <c r="C1091" s="32" t="s">
        <v>441</v>
      </c>
      <c r="D1091" s="33" t="s">
        <v>207</v>
      </c>
    </row>
    <row r="1092" spans="2:4" x14ac:dyDescent="0.25">
      <c r="B1092" s="31">
        <v>43947</v>
      </c>
      <c r="C1092" s="32" t="s">
        <v>442</v>
      </c>
      <c r="D1092" s="33" t="s">
        <v>208</v>
      </c>
    </row>
    <row r="1093" spans="2:4" x14ac:dyDescent="0.25">
      <c r="B1093" s="31">
        <v>43948</v>
      </c>
      <c r="C1093" s="32" t="s">
        <v>443</v>
      </c>
      <c r="D1093" s="33" t="s">
        <v>209</v>
      </c>
    </row>
    <row r="1094" spans="2:4" x14ac:dyDescent="0.25">
      <c r="B1094" s="31">
        <v>43949</v>
      </c>
      <c r="C1094" s="32" t="s">
        <v>444</v>
      </c>
      <c r="D1094" s="33" t="s">
        <v>210</v>
      </c>
    </row>
    <row r="1095" spans="2:4" x14ac:dyDescent="0.25">
      <c r="B1095" s="31">
        <v>43950</v>
      </c>
      <c r="C1095" s="32" t="s">
        <v>445</v>
      </c>
      <c r="D1095" s="33" t="s">
        <v>211</v>
      </c>
    </row>
    <row r="1096" spans="2:4" x14ac:dyDescent="0.25">
      <c r="B1096" s="31">
        <v>43951</v>
      </c>
      <c r="C1096" s="32" t="s">
        <v>439</v>
      </c>
      <c r="D1096" s="33" t="s">
        <v>212</v>
      </c>
    </row>
    <row r="1097" spans="2:4" x14ac:dyDescent="0.25">
      <c r="B1097" s="31">
        <v>43952</v>
      </c>
      <c r="C1097" s="32" t="s">
        <v>440</v>
      </c>
      <c r="D1097" s="33" t="s">
        <v>213</v>
      </c>
    </row>
    <row r="1098" spans="2:4" x14ac:dyDescent="0.25">
      <c r="B1098" s="31">
        <v>43953</v>
      </c>
      <c r="C1098" s="32" t="s">
        <v>441</v>
      </c>
      <c r="D1098" s="33" t="s">
        <v>214</v>
      </c>
    </row>
    <row r="1099" spans="2:4" x14ac:dyDescent="0.25">
      <c r="B1099" s="31">
        <v>43954</v>
      </c>
      <c r="C1099" s="32" t="s">
        <v>442</v>
      </c>
      <c r="D1099" s="33" t="s">
        <v>215</v>
      </c>
    </row>
    <row r="1100" spans="2:4" x14ac:dyDescent="0.25">
      <c r="B1100" s="31">
        <v>43955</v>
      </c>
      <c r="C1100" s="32" t="s">
        <v>443</v>
      </c>
      <c r="D1100" s="33" t="s">
        <v>216</v>
      </c>
    </row>
    <row r="1101" spans="2:4" x14ac:dyDescent="0.25">
      <c r="B1101" s="31">
        <v>43956</v>
      </c>
      <c r="C1101" s="32" t="s">
        <v>444</v>
      </c>
      <c r="D1101" s="33" t="s">
        <v>217</v>
      </c>
    </row>
    <row r="1102" spans="2:4" x14ac:dyDescent="0.25">
      <c r="B1102" s="31">
        <v>43957</v>
      </c>
      <c r="C1102" s="32" t="s">
        <v>445</v>
      </c>
      <c r="D1102" s="33" t="s">
        <v>218</v>
      </c>
    </row>
    <row r="1103" spans="2:4" x14ac:dyDescent="0.25">
      <c r="B1103" s="31">
        <v>43958</v>
      </c>
      <c r="C1103" s="32" t="s">
        <v>439</v>
      </c>
      <c r="D1103" s="33" t="s">
        <v>219</v>
      </c>
    </row>
    <row r="1104" spans="2:4" x14ac:dyDescent="0.25">
      <c r="B1104" s="31">
        <v>43959</v>
      </c>
      <c r="C1104" s="32" t="s">
        <v>440</v>
      </c>
      <c r="D1104" s="33" t="s">
        <v>220</v>
      </c>
    </row>
    <row r="1105" spans="2:4" x14ac:dyDescent="0.25">
      <c r="B1105" s="31">
        <v>43960</v>
      </c>
      <c r="C1105" s="32" t="s">
        <v>441</v>
      </c>
      <c r="D1105" s="33" t="s">
        <v>163</v>
      </c>
    </row>
    <row r="1106" spans="2:4" x14ac:dyDescent="0.25">
      <c r="B1106" s="31">
        <v>43961</v>
      </c>
      <c r="C1106" s="32" t="s">
        <v>442</v>
      </c>
      <c r="D1106" s="33" t="s">
        <v>221</v>
      </c>
    </row>
    <row r="1107" spans="2:4" x14ac:dyDescent="0.25">
      <c r="B1107" s="31">
        <v>43962</v>
      </c>
      <c r="C1107" s="32" t="s">
        <v>443</v>
      </c>
      <c r="D1107" s="33" t="s">
        <v>222</v>
      </c>
    </row>
    <row r="1108" spans="2:4" x14ac:dyDescent="0.25">
      <c r="B1108" s="31">
        <v>43963</v>
      </c>
      <c r="C1108" s="32" t="s">
        <v>444</v>
      </c>
      <c r="D1108" s="33" t="s">
        <v>223</v>
      </c>
    </row>
    <row r="1109" spans="2:4" x14ac:dyDescent="0.25">
      <c r="B1109" s="31">
        <v>43964</v>
      </c>
      <c r="C1109" s="32" t="s">
        <v>445</v>
      </c>
      <c r="D1109" s="33" t="s">
        <v>224</v>
      </c>
    </row>
    <row r="1110" spans="2:4" x14ac:dyDescent="0.25">
      <c r="B1110" s="31">
        <v>43965</v>
      </c>
      <c r="C1110" s="32" t="s">
        <v>439</v>
      </c>
      <c r="D1110" s="33" t="s">
        <v>225</v>
      </c>
    </row>
    <row r="1111" spans="2:4" x14ac:dyDescent="0.25">
      <c r="B1111" s="31">
        <v>43966</v>
      </c>
      <c r="C1111" s="32" t="s">
        <v>440</v>
      </c>
      <c r="D1111" s="33" t="s">
        <v>226</v>
      </c>
    </row>
    <row r="1112" spans="2:4" x14ac:dyDescent="0.25">
      <c r="B1112" s="31">
        <v>43967</v>
      </c>
      <c r="C1112" s="32" t="s">
        <v>441</v>
      </c>
      <c r="D1112" s="33" t="s">
        <v>227</v>
      </c>
    </row>
    <row r="1113" spans="2:4" x14ac:dyDescent="0.25">
      <c r="B1113" s="31">
        <v>43968</v>
      </c>
      <c r="C1113" s="32" t="s">
        <v>442</v>
      </c>
      <c r="D1113" s="33" t="s">
        <v>228</v>
      </c>
    </row>
    <row r="1114" spans="2:4" x14ac:dyDescent="0.25">
      <c r="B1114" s="31">
        <v>43969</v>
      </c>
      <c r="C1114" s="32" t="s">
        <v>443</v>
      </c>
      <c r="D1114" s="33" t="s">
        <v>229</v>
      </c>
    </row>
    <row r="1115" spans="2:4" x14ac:dyDescent="0.25">
      <c r="B1115" s="31">
        <v>43970</v>
      </c>
      <c r="C1115" s="32" t="s">
        <v>444</v>
      </c>
      <c r="D1115" s="33" t="s">
        <v>230</v>
      </c>
    </row>
    <row r="1116" spans="2:4" x14ac:dyDescent="0.25">
      <c r="B1116" s="31">
        <v>43971</v>
      </c>
      <c r="C1116" s="32" t="s">
        <v>445</v>
      </c>
      <c r="D1116" s="33" t="s">
        <v>231</v>
      </c>
    </row>
    <row r="1117" spans="2:4" x14ac:dyDescent="0.25">
      <c r="B1117" s="31">
        <v>43972</v>
      </c>
      <c r="C1117" s="32" t="s">
        <v>439</v>
      </c>
      <c r="D1117" s="33" t="s">
        <v>232</v>
      </c>
    </row>
    <row r="1118" spans="2:4" x14ac:dyDescent="0.25">
      <c r="B1118" s="31">
        <v>43973</v>
      </c>
      <c r="C1118" s="32" t="s">
        <v>440</v>
      </c>
      <c r="D1118" s="33" t="s">
        <v>233</v>
      </c>
    </row>
    <row r="1119" spans="2:4" x14ac:dyDescent="0.25">
      <c r="B1119" s="31">
        <v>43974</v>
      </c>
      <c r="C1119" s="32" t="s">
        <v>441</v>
      </c>
      <c r="D1119" s="33" t="s">
        <v>234</v>
      </c>
    </row>
    <row r="1120" spans="2:4" x14ac:dyDescent="0.25">
      <c r="B1120" s="31">
        <v>43975</v>
      </c>
      <c r="C1120" s="32" t="s">
        <v>442</v>
      </c>
      <c r="D1120" s="33" t="s">
        <v>235</v>
      </c>
    </row>
    <row r="1121" spans="2:4" x14ac:dyDescent="0.25">
      <c r="B1121" s="31">
        <v>43976</v>
      </c>
      <c r="C1121" s="32" t="s">
        <v>443</v>
      </c>
      <c r="D1121" s="33" t="s">
        <v>236</v>
      </c>
    </row>
    <row r="1122" spans="2:4" x14ac:dyDescent="0.25">
      <c r="B1122" s="31">
        <v>43977</v>
      </c>
      <c r="C1122" s="32" t="s">
        <v>444</v>
      </c>
      <c r="D1122" s="33" t="s">
        <v>237</v>
      </c>
    </row>
    <row r="1123" spans="2:4" x14ac:dyDescent="0.25">
      <c r="B1123" s="31">
        <v>43978</v>
      </c>
      <c r="C1123" s="32" t="s">
        <v>445</v>
      </c>
      <c r="D1123" s="33" t="s">
        <v>238</v>
      </c>
    </row>
    <row r="1124" spans="2:4" x14ac:dyDescent="0.25">
      <c r="B1124" s="31">
        <v>43979</v>
      </c>
      <c r="C1124" s="32" t="s">
        <v>439</v>
      </c>
      <c r="D1124" s="33" t="s">
        <v>239</v>
      </c>
    </row>
    <row r="1125" spans="2:4" x14ac:dyDescent="0.25">
      <c r="B1125" s="31">
        <v>43980</v>
      </c>
      <c r="C1125" s="32" t="s">
        <v>440</v>
      </c>
      <c r="D1125" s="33" t="s">
        <v>240</v>
      </c>
    </row>
    <row r="1126" spans="2:4" x14ac:dyDescent="0.25">
      <c r="B1126" s="31">
        <v>43981</v>
      </c>
      <c r="C1126" s="32" t="s">
        <v>441</v>
      </c>
      <c r="D1126" s="33" t="s">
        <v>241</v>
      </c>
    </row>
    <row r="1127" spans="2:4" x14ac:dyDescent="0.25">
      <c r="B1127" s="31">
        <v>43982</v>
      </c>
      <c r="C1127" s="32" t="s">
        <v>442</v>
      </c>
      <c r="D1127" s="33"/>
    </row>
    <row r="1128" spans="2:4" x14ac:dyDescent="0.25">
      <c r="B1128" s="31">
        <v>43983</v>
      </c>
      <c r="C1128" s="32" t="s">
        <v>443</v>
      </c>
      <c r="D1128" s="33" t="s">
        <v>242</v>
      </c>
    </row>
    <row r="1129" spans="2:4" x14ac:dyDescent="0.25">
      <c r="B1129" s="31">
        <v>43984</v>
      </c>
      <c r="C1129" s="32" t="s">
        <v>444</v>
      </c>
      <c r="D1129" s="33" t="s">
        <v>243</v>
      </c>
    </row>
    <row r="1130" spans="2:4" x14ac:dyDescent="0.25">
      <c r="B1130" s="31">
        <v>43985</v>
      </c>
      <c r="C1130" s="32" t="s">
        <v>445</v>
      </c>
      <c r="D1130" s="33" t="s">
        <v>244</v>
      </c>
    </row>
    <row r="1131" spans="2:4" x14ac:dyDescent="0.25">
      <c r="B1131" s="31">
        <v>43986</v>
      </c>
      <c r="C1131" s="32" t="s">
        <v>439</v>
      </c>
      <c r="D1131" s="33" t="s">
        <v>245</v>
      </c>
    </row>
    <row r="1132" spans="2:4" x14ac:dyDescent="0.25">
      <c r="B1132" s="31">
        <v>43987</v>
      </c>
      <c r="C1132" s="32" t="s">
        <v>440</v>
      </c>
      <c r="D1132" s="33" t="s">
        <v>246</v>
      </c>
    </row>
    <row r="1133" spans="2:4" x14ac:dyDescent="0.25">
      <c r="B1133" s="31">
        <v>43988</v>
      </c>
      <c r="C1133" s="32" t="s">
        <v>441</v>
      </c>
      <c r="D1133" s="33" t="s">
        <v>247</v>
      </c>
    </row>
    <row r="1134" spans="2:4" x14ac:dyDescent="0.25">
      <c r="B1134" s="31">
        <v>43989</v>
      </c>
      <c r="C1134" s="32" t="s">
        <v>442</v>
      </c>
      <c r="D1134" s="33" t="s">
        <v>248</v>
      </c>
    </row>
    <row r="1135" spans="2:4" x14ac:dyDescent="0.25">
      <c r="B1135" s="31">
        <v>43990</v>
      </c>
      <c r="C1135" s="32" t="s">
        <v>443</v>
      </c>
      <c r="D1135" s="33" t="s">
        <v>249</v>
      </c>
    </row>
    <row r="1136" spans="2:4" x14ac:dyDescent="0.25">
      <c r="B1136" s="31">
        <v>43991</v>
      </c>
      <c r="C1136" s="32" t="s">
        <v>444</v>
      </c>
      <c r="D1136" s="33" t="s">
        <v>250</v>
      </c>
    </row>
    <row r="1137" spans="2:4" x14ac:dyDescent="0.25">
      <c r="B1137" s="31">
        <v>43992</v>
      </c>
      <c r="C1137" s="32" t="s">
        <v>445</v>
      </c>
      <c r="D1137" s="33" t="s">
        <v>251</v>
      </c>
    </row>
    <row r="1138" spans="2:4" x14ac:dyDescent="0.25">
      <c r="B1138" s="31">
        <v>43993</v>
      </c>
      <c r="C1138" s="32" t="s">
        <v>439</v>
      </c>
      <c r="D1138" s="33" t="s">
        <v>252</v>
      </c>
    </row>
    <row r="1139" spans="2:4" x14ac:dyDescent="0.25">
      <c r="B1139" s="31">
        <v>43994</v>
      </c>
      <c r="C1139" s="32" t="s">
        <v>440</v>
      </c>
      <c r="D1139" s="33" t="s">
        <v>253</v>
      </c>
    </row>
    <row r="1140" spans="2:4" x14ac:dyDescent="0.25">
      <c r="B1140" s="31">
        <v>43995</v>
      </c>
      <c r="C1140" s="32" t="s">
        <v>441</v>
      </c>
      <c r="D1140" s="33" t="s">
        <v>254</v>
      </c>
    </row>
    <row r="1141" spans="2:4" x14ac:dyDescent="0.25">
      <c r="B1141" s="31">
        <v>43996</v>
      </c>
      <c r="C1141" s="32" t="s">
        <v>442</v>
      </c>
      <c r="D1141" s="33" t="s">
        <v>255</v>
      </c>
    </row>
    <row r="1142" spans="2:4" x14ac:dyDescent="0.25">
      <c r="B1142" s="31">
        <v>43997</v>
      </c>
      <c r="C1142" s="32" t="s">
        <v>443</v>
      </c>
      <c r="D1142" s="33" t="s">
        <v>256</v>
      </c>
    </row>
    <row r="1143" spans="2:4" x14ac:dyDescent="0.25">
      <c r="B1143" s="31">
        <v>43998</v>
      </c>
      <c r="C1143" s="32" t="s">
        <v>444</v>
      </c>
      <c r="D1143" s="33" t="s">
        <v>257</v>
      </c>
    </row>
    <row r="1144" spans="2:4" x14ac:dyDescent="0.25">
      <c r="B1144" s="31">
        <v>43999</v>
      </c>
      <c r="C1144" s="32" t="s">
        <v>445</v>
      </c>
      <c r="D1144" s="33" t="s">
        <v>258</v>
      </c>
    </row>
    <row r="1145" spans="2:4" x14ac:dyDescent="0.25">
      <c r="B1145" s="31">
        <v>44000</v>
      </c>
      <c r="C1145" s="32" t="s">
        <v>439</v>
      </c>
      <c r="D1145" s="33" t="s">
        <v>259</v>
      </c>
    </row>
    <row r="1146" spans="2:4" x14ac:dyDescent="0.25">
      <c r="B1146" s="31">
        <v>44001</v>
      </c>
      <c r="C1146" s="32" t="s">
        <v>440</v>
      </c>
      <c r="D1146" s="33" t="s">
        <v>260</v>
      </c>
    </row>
    <row r="1147" spans="2:4" x14ac:dyDescent="0.25">
      <c r="B1147" s="31">
        <v>44002</v>
      </c>
      <c r="C1147" s="32" t="s">
        <v>441</v>
      </c>
      <c r="D1147" s="33" t="s">
        <v>261</v>
      </c>
    </row>
    <row r="1148" spans="2:4" x14ac:dyDescent="0.25">
      <c r="B1148" s="31">
        <v>44003</v>
      </c>
      <c r="C1148" s="32" t="s">
        <v>442</v>
      </c>
      <c r="D1148" s="33" t="s">
        <v>262</v>
      </c>
    </row>
    <row r="1149" spans="2:4" x14ac:dyDescent="0.25">
      <c r="B1149" s="31">
        <v>44004</v>
      </c>
      <c r="C1149" s="32" t="s">
        <v>443</v>
      </c>
      <c r="D1149" s="33" t="s">
        <v>263</v>
      </c>
    </row>
    <row r="1150" spans="2:4" x14ac:dyDescent="0.25">
      <c r="B1150" s="31">
        <v>44005</v>
      </c>
      <c r="C1150" s="32" t="s">
        <v>444</v>
      </c>
      <c r="D1150" s="33" t="s">
        <v>159</v>
      </c>
    </row>
    <row r="1151" spans="2:4" x14ac:dyDescent="0.25">
      <c r="B1151" s="31">
        <v>44006</v>
      </c>
      <c r="C1151" s="32" t="s">
        <v>445</v>
      </c>
      <c r="D1151" s="33" t="s">
        <v>264</v>
      </c>
    </row>
    <row r="1152" spans="2:4" x14ac:dyDescent="0.25">
      <c r="B1152" s="31">
        <v>44007</v>
      </c>
      <c r="C1152" s="32" t="s">
        <v>439</v>
      </c>
      <c r="D1152" s="33" t="s">
        <v>265</v>
      </c>
    </row>
    <row r="1153" spans="2:4" x14ac:dyDescent="0.25">
      <c r="B1153" s="31">
        <v>44008</v>
      </c>
      <c r="C1153" s="32" t="s">
        <v>440</v>
      </c>
      <c r="D1153" s="33" t="s">
        <v>266</v>
      </c>
    </row>
    <row r="1154" spans="2:4" x14ac:dyDescent="0.25">
      <c r="B1154" s="31">
        <v>44009</v>
      </c>
      <c r="C1154" s="32" t="s">
        <v>441</v>
      </c>
      <c r="D1154" s="33" t="s">
        <v>267</v>
      </c>
    </row>
    <row r="1155" spans="2:4" x14ac:dyDescent="0.25">
      <c r="B1155" s="31">
        <v>44010</v>
      </c>
      <c r="C1155" s="32" t="s">
        <v>442</v>
      </c>
      <c r="D1155" s="33" t="s">
        <v>268</v>
      </c>
    </row>
    <row r="1156" spans="2:4" x14ac:dyDescent="0.25">
      <c r="B1156" s="31">
        <v>44011</v>
      </c>
      <c r="C1156" s="32" t="s">
        <v>443</v>
      </c>
      <c r="D1156" s="33" t="s">
        <v>269</v>
      </c>
    </row>
    <row r="1157" spans="2:4" x14ac:dyDescent="0.25">
      <c r="B1157" s="31">
        <v>44012</v>
      </c>
      <c r="C1157" s="32" t="s">
        <v>444</v>
      </c>
      <c r="D1157" s="33" t="s">
        <v>117</v>
      </c>
    </row>
    <row r="1158" spans="2:4" x14ac:dyDescent="0.25">
      <c r="B1158" s="31">
        <v>44013</v>
      </c>
      <c r="C1158" s="32" t="s">
        <v>445</v>
      </c>
      <c r="D1158" s="33" t="s">
        <v>270</v>
      </c>
    </row>
    <row r="1159" spans="2:4" x14ac:dyDescent="0.25">
      <c r="B1159" s="31">
        <v>44014</v>
      </c>
      <c r="C1159" s="32" t="s">
        <v>439</v>
      </c>
      <c r="D1159" s="33" t="s">
        <v>271</v>
      </c>
    </row>
    <row r="1160" spans="2:4" x14ac:dyDescent="0.25">
      <c r="B1160" s="31">
        <v>44015</v>
      </c>
      <c r="C1160" s="32" t="s">
        <v>440</v>
      </c>
      <c r="D1160" s="33" t="s">
        <v>272</v>
      </c>
    </row>
    <row r="1161" spans="2:4" x14ac:dyDescent="0.25">
      <c r="B1161" s="31">
        <v>44016</v>
      </c>
      <c r="C1161" s="32" t="s">
        <v>441</v>
      </c>
      <c r="D1161" s="33" t="s">
        <v>273</v>
      </c>
    </row>
    <row r="1162" spans="2:4" x14ac:dyDescent="0.25">
      <c r="B1162" s="31">
        <v>44017</v>
      </c>
      <c r="C1162" s="32" t="s">
        <v>442</v>
      </c>
      <c r="D1162" s="33" t="s">
        <v>274</v>
      </c>
    </row>
    <row r="1163" spans="2:4" x14ac:dyDescent="0.25">
      <c r="B1163" s="31">
        <v>44018</v>
      </c>
      <c r="C1163" s="32" t="s">
        <v>443</v>
      </c>
      <c r="D1163" s="33" t="s">
        <v>275</v>
      </c>
    </row>
    <row r="1164" spans="2:4" x14ac:dyDescent="0.25">
      <c r="B1164" s="31">
        <v>44019</v>
      </c>
      <c r="C1164" s="32" t="s">
        <v>444</v>
      </c>
      <c r="D1164" s="33" t="s">
        <v>276</v>
      </c>
    </row>
    <row r="1165" spans="2:4" x14ac:dyDescent="0.25">
      <c r="B1165" s="31">
        <v>44020</v>
      </c>
      <c r="C1165" s="32" t="s">
        <v>445</v>
      </c>
      <c r="D1165" s="33" t="s">
        <v>277</v>
      </c>
    </row>
    <row r="1166" spans="2:4" x14ac:dyDescent="0.25">
      <c r="B1166" s="31">
        <v>44021</v>
      </c>
      <c r="C1166" s="32" t="s">
        <v>439</v>
      </c>
      <c r="D1166" s="33" t="s">
        <v>278</v>
      </c>
    </row>
    <row r="1167" spans="2:4" x14ac:dyDescent="0.25">
      <c r="B1167" s="31">
        <v>44022</v>
      </c>
      <c r="C1167" s="32" t="s">
        <v>440</v>
      </c>
      <c r="D1167" s="33" t="s">
        <v>279</v>
      </c>
    </row>
    <row r="1168" spans="2:4" x14ac:dyDescent="0.25">
      <c r="B1168" s="31">
        <v>44023</v>
      </c>
      <c r="C1168" s="32" t="s">
        <v>441</v>
      </c>
      <c r="D1168" s="33" t="s">
        <v>280</v>
      </c>
    </row>
    <row r="1169" spans="2:4" x14ac:dyDescent="0.25">
      <c r="B1169" s="31">
        <v>44024</v>
      </c>
      <c r="C1169" s="32" t="s">
        <v>442</v>
      </c>
      <c r="D1169" s="33" t="s">
        <v>281</v>
      </c>
    </row>
    <row r="1170" spans="2:4" x14ac:dyDescent="0.25">
      <c r="B1170" s="31">
        <v>44025</v>
      </c>
      <c r="C1170" s="32" t="s">
        <v>443</v>
      </c>
      <c r="D1170" s="33" t="s">
        <v>282</v>
      </c>
    </row>
    <row r="1171" spans="2:4" x14ac:dyDescent="0.25">
      <c r="B1171" s="31">
        <v>44026</v>
      </c>
      <c r="C1171" s="32" t="s">
        <v>444</v>
      </c>
      <c r="D1171" s="33" t="s">
        <v>283</v>
      </c>
    </row>
    <row r="1172" spans="2:4" x14ac:dyDescent="0.25">
      <c r="B1172" s="31">
        <v>44027</v>
      </c>
      <c r="C1172" s="32" t="s">
        <v>445</v>
      </c>
      <c r="D1172" s="33" t="s">
        <v>284</v>
      </c>
    </row>
    <row r="1173" spans="2:4" x14ac:dyDescent="0.25">
      <c r="B1173" s="31">
        <v>44028</v>
      </c>
      <c r="C1173" s="32" t="s">
        <v>439</v>
      </c>
      <c r="D1173" s="33" t="s">
        <v>285</v>
      </c>
    </row>
    <row r="1174" spans="2:4" x14ac:dyDescent="0.25">
      <c r="B1174" s="31">
        <v>44029</v>
      </c>
      <c r="C1174" s="32" t="s">
        <v>440</v>
      </c>
      <c r="D1174" s="33" t="s">
        <v>286</v>
      </c>
    </row>
    <row r="1175" spans="2:4" x14ac:dyDescent="0.25">
      <c r="B1175" s="31">
        <v>44030</v>
      </c>
      <c r="C1175" s="32" t="s">
        <v>441</v>
      </c>
      <c r="D1175" s="33" t="s">
        <v>287</v>
      </c>
    </row>
    <row r="1176" spans="2:4" x14ac:dyDescent="0.25">
      <c r="B1176" s="31">
        <v>44031</v>
      </c>
      <c r="C1176" s="32" t="s">
        <v>442</v>
      </c>
      <c r="D1176" s="33" t="s">
        <v>288</v>
      </c>
    </row>
    <row r="1177" spans="2:4" x14ac:dyDescent="0.25">
      <c r="B1177" s="31">
        <v>44032</v>
      </c>
      <c r="C1177" s="32" t="s">
        <v>443</v>
      </c>
      <c r="D1177" s="33" t="s">
        <v>289</v>
      </c>
    </row>
    <row r="1178" spans="2:4" x14ac:dyDescent="0.25">
      <c r="B1178" s="31">
        <v>44033</v>
      </c>
      <c r="C1178" s="32" t="s">
        <v>444</v>
      </c>
      <c r="D1178" s="33" t="s">
        <v>290</v>
      </c>
    </row>
    <row r="1179" spans="2:4" x14ac:dyDescent="0.25">
      <c r="B1179" s="31">
        <v>44034</v>
      </c>
      <c r="C1179" s="32" t="s">
        <v>445</v>
      </c>
      <c r="D1179" s="33" t="s">
        <v>240</v>
      </c>
    </row>
    <row r="1180" spans="2:4" x14ac:dyDescent="0.25">
      <c r="B1180" s="31">
        <v>44035</v>
      </c>
      <c r="C1180" s="32" t="s">
        <v>439</v>
      </c>
      <c r="D1180" s="33" t="s">
        <v>291</v>
      </c>
    </row>
    <row r="1181" spans="2:4" x14ac:dyDescent="0.25">
      <c r="B1181" s="31">
        <v>44036</v>
      </c>
      <c r="C1181" s="32" t="s">
        <v>440</v>
      </c>
      <c r="D1181" s="33" t="s">
        <v>292</v>
      </c>
    </row>
    <row r="1182" spans="2:4" x14ac:dyDescent="0.25">
      <c r="B1182" s="31">
        <v>44037</v>
      </c>
      <c r="C1182" s="32" t="s">
        <v>441</v>
      </c>
      <c r="D1182" s="33" t="s">
        <v>293</v>
      </c>
    </row>
    <row r="1183" spans="2:4" x14ac:dyDescent="0.25">
      <c r="B1183" s="31">
        <v>44038</v>
      </c>
      <c r="C1183" s="32" t="s">
        <v>442</v>
      </c>
      <c r="D1183" s="33" t="s">
        <v>294</v>
      </c>
    </row>
    <row r="1184" spans="2:4" x14ac:dyDescent="0.25">
      <c r="B1184" s="31">
        <v>44039</v>
      </c>
      <c r="C1184" s="32" t="s">
        <v>443</v>
      </c>
      <c r="D1184" s="33" t="s">
        <v>295</v>
      </c>
    </row>
    <row r="1185" spans="2:4" x14ac:dyDescent="0.25">
      <c r="B1185" s="31">
        <v>44040</v>
      </c>
      <c r="C1185" s="32" t="s">
        <v>444</v>
      </c>
      <c r="D1185" s="33" t="s">
        <v>296</v>
      </c>
    </row>
    <row r="1186" spans="2:4" x14ac:dyDescent="0.25">
      <c r="B1186" s="31">
        <v>44041</v>
      </c>
      <c r="C1186" s="32" t="s">
        <v>445</v>
      </c>
      <c r="D1186" s="33" t="s">
        <v>297</v>
      </c>
    </row>
    <row r="1187" spans="2:4" x14ac:dyDescent="0.25">
      <c r="B1187" s="31">
        <v>44042</v>
      </c>
      <c r="C1187" s="32" t="s">
        <v>439</v>
      </c>
      <c r="D1187" s="33" t="s">
        <v>298</v>
      </c>
    </row>
    <row r="1188" spans="2:4" x14ac:dyDescent="0.25">
      <c r="B1188" s="31">
        <v>44043</v>
      </c>
      <c r="C1188" s="32" t="s">
        <v>440</v>
      </c>
      <c r="D1188" s="33" t="s">
        <v>299</v>
      </c>
    </row>
    <row r="1189" spans="2:4" x14ac:dyDescent="0.25">
      <c r="B1189" s="31">
        <v>44044</v>
      </c>
      <c r="C1189" s="32" t="s">
        <v>441</v>
      </c>
      <c r="D1189" s="33" t="s">
        <v>300</v>
      </c>
    </row>
    <row r="1190" spans="2:4" x14ac:dyDescent="0.25">
      <c r="B1190" s="31">
        <v>44045</v>
      </c>
      <c r="C1190" s="32" t="s">
        <v>442</v>
      </c>
      <c r="D1190" s="33" t="s">
        <v>301</v>
      </c>
    </row>
    <row r="1191" spans="2:4" x14ac:dyDescent="0.25">
      <c r="B1191" s="31">
        <v>44046</v>
      </c>
      <c r="C1191" s="32" t="s">
        <v>443</v>
      </c>
      <c r="D1191" s="33" t="s">
        <v>302</v>
      </c>
    </row>
    <row r="1192" spans="2:4" x14ac:dyDescent="0.25">
      <c r="B1192" s="31">
        <v>44047</v>
      </c>
      <c r="C1192" s="32" t="s">
        <v>444</v>
      </c>
      <c r="D1192" s="33" t="s">
        <v>303</v>
      </c>
    </row>
    <row r="1193" spans="2:4" x14ac:dyDescent="0.25">
      <c r="B1193" s="31">
        <v>44048</v>
      </c>
      <c r="C1193" s="32" t="s">
        <v>445</v>
      </c>
      <c r="D1193" s="33" t="s">
        <v>304</v>
      </c>
    </row>
    <row r="1194" spans="2:4" x14ac:dyDescent="0.25">
      <c r="B1194" s="31">
        <v>44049</v>
      </c>
      <c r="C1194" s="32" t="s">
        <v>439</v>
      </c>
      <c r="D1194" s="33" t="s">
        <v>305</v>
      </c>
    </row>
    <row r="1195" spans="2:4" x14ac:dyDescent="0.25">
      <c r="B1195" s="31">
        <v>44050</v>
      </c>
      <c r="C1195" s="32" t="s">
        <v>440</v>
      </c>
      <c r="D1195" s="33" t="s">
        <v>306</v>
      </c>
    </row>
    <row r="1196" spans="2:4" x14ac:dyDescent="0.25">
      <c r="B1196" s="31">
        <v>44051</v>
      </c>
      <c r="C1196" s="32" t="s">
        <v>441</v>
      </c>
      <c r="D1196" s="33" t="s">
        <v>267</v>
      </c>
    </row>
    <row r="1197" spans="2:4" x14ac:dyDescent="0.25">
      <c r="B1197" s="31">
        <v>44052</v>
      </c>
      <c r="C1197" s="32" t="s">
        <v>442</v>
      </c>
      <c r="D1197" s="33" t="s">
        <v>307</v>
      </c>
    </row>
    <row r="1198" spans="2:4" x14ac:dyDescent="0.25">
      <c r="B1198" s="31">
        <v>44053</v>
      </c>
      <c r="C1198" s="32" t="s">
        <v>443</v>
      </c>
      <c r="D1198" s="33" t="s">
        <v>308</v>
      </c>
    </row>
    <row r="1199" spans="2:4" x14ac:dyDescent="0.25">
      <c r="B1199" s="31">
        <v>44054</v>
      </c>
      <c r="C1199" s="32" t="s">
        <v>444</v>
      </c>
      <c r="D1199" s="33" t="s">
        <v>309</v>
      </c>
    </row>
    <row r="1200" spans="2:4" x14ac:dyDescent="0.25">
      <c r="B1200" s="31">
        <v>44055</v>
      </c>
      <c r="C1200" s="32" t="s">
        <v>445</v>
      </c>
      <c r="D1200" s="33" t="s">
        <v>310</v>
      </c>
    </row>
    <row r="1201" spans="2:4" x14ac:dyDescent="0.25">
      <c r="B1201" s="31">
        <v>44056</v>
      </c>
      <c r="C1201" s="32" t="s">
        <v>439</v>
      </c>
      <c r="D1201" s="33" t="s">
        <v>311</v>
      </c>
    </row>
    <row r="1202" spans="2:4" x14ac:dyDescent="0.25">
      <c r="B1202" s="31">
        <v>44057</v>
      </c>
      <c r="C1202" s="32" t="s">
        <v>440</v>
      </c>
      <c r="D1202" s="33" t="s">
        <v>312</v>
      </c>
    </row>
    <row r="1203" spans="2:4" x14ac:dyDescent="0.25">
      <c r="B1203" s="31">
        <v>44058</v>
      </c>
      <c r="C1203" s="32" t="s">
        <v>441</v>
      </c>
      <c r="D1203" s="33" t="s">
        <v>313</v>
      </c>
    </row>
    <row r="1204" spans="2:4" x14ac:dyDescent="0.25">
      <c r="B1204" s="31">
        <v>44059</v>
      </c>
      <c r="C1204" s="32" t="s">
        <v>442</v>
      </c>
      <c r="D1204" s="33" t="s">
        <v>314</v>
      </c>
    </row>
    <row r="1205" spans="2:4" x14ac:dyDescent="0.25">
      <c r="B1205" s="31">
        <v>44060</v>
      </c>
      <c r="C1205" s="32" t="s">
        <v>443</v>
      </c>
      <c r="D1205" s="33" t="s">
        <v>315</v>
      </c>
    </row>
    <row r="1206" spans="2:4" x14ac:dyDescent="0.25">
      <c r="B1206" s="31">
        <v>44061</v>
      </c>
      <c r="C1206" s="32" t="s">
        <v>444</v>
      </c>
      <c r="D1206" s="33" t="s">
        <v>316</v>
      </c>
    </row>
    <row r="1207" spans="2:4" x14ac:dyDescent="0.25">
      <c r="B1207" s="31">
        <v>44062</v>
      </c>
      <c r="C1207" s="32" t="s">
        <v>445</v>
      </c>
      <c r="D1207" s="33" t="s">
        <v>317</v>
      </c>
    </row>
    <row r="1208" spans="2:4" x14ac:dyDescent="0.25">
      <c r="B1208" s="31">
        <v>44063</v>
      </c>
      <c r="C1208" s="32" t="s">
        <v>439</v>
      </c>
      <c r="D1208" s="33" t="s">
        <v>318</v>
      </c>
    </row>
    <row r="1209" spans="2:4" x14ac:dyDescent="0.25">
      <c r="B1209" s="31">
        <v>44064</v>
      </c>
      <c r="C1209" s="32" t="s">
        <v>440</v>
      </c>
      <c r="D1209" s="33" t="s">
        <v>319</v>
      </c>
    </row>
    <row r="1210" spans="2:4" x14ac:dyDescent="0.25">
      <c r="B1210" s="31">
        <v>44065</v>
      </c>
      <c r="C1210" s="32" t="s">
        <v>441</v>
      </c>
      <c r="D1210" s="33" t="s">
        <v>320</v>
      </c>
    </row>
    <row r="1211" spans="2:4" x14ac:dyDescent="0.25">
      <c r="B1211" s="31">
        <v>44066</v>
      </c>
      <c r="C1211" s="32" t="s">
        <v>442</v>
      </c>
      <c r="D1211" s="33" t="s">
        <v>321</v>
      </c>
    </row>
    <row r="1212" spans="2:4" x14ac:dyDescent="0.25">
      <c r="B1212" s="31">
        <v>44067</v>
      </c>
      <c r="C1212" s="32" t="s">
        <v>443</v>
      </c>
      <c r="D1212" s="33" t="s">
        <v>322</v>
      </c>
    </row>
    <row r="1213" spans="2:4" x14ac:dyDescent="0.25">
      <c r="B1213" s="31">
        <v>44068</v>
      </c>
      <c r="C1213" s="32" t="s">
        <v>444</v>
      </c>
      <c r="D1213" s="33" t="s">
        <v>323</v>
      </c>
    </row>
    <row r="1214" spans="2:4" x14ac:dyDescent="0.25">
      <c r="B1214" s="31">
        <v>44069</v>
      </c>
      <c r="C1214" s="32" t="s">
        <v>445</v>
      </c>
      <c r="D1214" s="33" t="s">
        <v>324</v>
      </c>
    </row>
    <row r="1215" spans="2:4" x14ac:dyDescent="0.25">
      <c r="B1215" s="31">
        <v>44070</v>
      </c>
      <c r="C1215" s="32" t="s">
        <v>439</v>
      </c>
      <c r="D1215" s="33" t="s">
        <v>325</v>
      </c>
    </row>
    <row r="1216" spans="2:4" x14ac:dyDescent="0.25">
      <c r="B1216" s="31">
        <v>44071</v>
      </c>
      <c r="C1216" s="32" t="s">
        <v>440</v>
      </c>
      <c r="D1216" s="33" t="s">
        <v>326</v>
      </c>
    </row>
    <row r="1217" spans="2:4" x14ac:dyDescent="0.25">
      <c r="B1217" s="31">
        <v>44072</v>
      </c>
      <c r="C1217" s="32" t="s">
        <v>441</v>
      </c>
      <c r="D1217" s="33" t="s">
        <v>327</v>
      </c>
    </row>
    <row r="1218" spans="2:4" x14ac:dyDescent="0.25">
      <c r="B1218" s="31">
        <v>44073</v>
      </c>
      <c r="C1218" s="32" t="s">
        <v>442</v>
      </c>
      <c r="D1218" s="33" t="s">
        <v>328</v>
      </c>
    </row>
    <row r="1219" spans="2:4" x14ac:dyDescent="0.25">
      <c r="B1219" s="31">
        <v>44074</v>
      </c>
      <c r="C1219" s="32" t="s">
        <v>443</v>
      </c>
      <c r="D1219" s="33" t="s">
        <v>329</v>
      </c>
    </row>
    <row r="1220" spans="2:4" x14ac:dyDescent="0.25">
      <c r="B1220" s="31">
        <v>44075</v>
      </c>
      <c r="C1220" s="32" t="s">
        <v>444</v>
      </c>
      <c r="D1220" s="33" t="s">
        <v>330</v>
      </c>
    </row>
    <row r="1221" spans="2:4" x14ac:dyDescent="0.25">
      <c r="B1221" s="31">
        <v>44076</v>
      </c>
      <c r="C1221" s="32" t="s">
        <v>445</v>
      </c>
      <c r="D1221" s="33" t="s">
        <v>331</v>
      </c>
    </row>
    <row r="1222" spans="2:4" x14ac:dyDescent="0.25">
      <c r="B1222" s="31">
        <v>44077</v>
      </c>
      <c r="C1222" s="32" t="s">
        <v>439</v>
      </c>
      <c r="D1222" s="33" t="s">
        <v>332</v>
      </c>
    </row>
    <row r="1223" spans="2:4" x14ac:dyDescent="0.25">
      <c r="B1223" s="31">
        <v>44078</v>
      </c>
      <c r="C1223" s="32" t="s">
        <v>440</v>
      </c>
      <c r="D1223" s="33" t="s">
        <v>333</v>
      </c>
    </row>
    <row r="1224" spans="2:4" x14ac:dyDescent="0.25">
      <c r="B1224" s="31">
        <v>44079</v>
      </c>
      <c r="C1224" s="32" t="s">
        <v>441</v>
      </c>
      <c r="D1224" s="33" t="s">
        <v>334</v>
      </c>
    </row>
    <row r="1225" spans="2:4" x14ac:dyDescent="0.25">
      <c r="B1225" s="31">
        <v>44080</v>
      </c>
      <c r="C1225" s="32" t="s">
        <v>442</v>
      </c>
      <c r="D1225" s="33" t="s">
        <v>335</v>
      </c>
    </row>
    <row r="1226" spans="2:4" x14ac:dyDescent="0.25">
      <c r="B1226" s="31">
        <v>44081</v>
      </c>
      <c r="C1226" s="32" t="s">
        <v>443</v>
      </c>
      <c r="D1226" s="33" t="s">
        <v>336</v>
      </c>
    </row>
    <row r="1227" spans="2:4" x14ac:dyDescent="0.25">
      <c r="B1227" s="31">
        <v>44082</v>
      </c>
      <c r="C1227" s="32" t="s">
        <v>444</v>
      </c>
      <c r="D1227" s="33" t="s">
        <v>337</v>
      </c>
    </row>
    <row r="1228" spans="2:4" x14ac:dyDescent="0.25">
      <c r="B1228" s="31">
        <v>44083</v>
      </c>
      <c r="C1228" s="32" t="s">
        <v>445</v>
      </c>
      <c r="D1228" s="33" t="s">
        <v>338</v>
      </c>
    </row>
    <row r="1229" spans="2:4" x14ac:dyDescent="0.25">
      <c r="B1229" s="31">
        <v>44084</v>
      </c>
      <c r="C1229" s="32" t="s">
        <v>439</v>
      </c>
      <c r="D1229" s="33" t="s">
        <v>339</v>
      </c>
    </row>
    <row r="1230" spans="2:4" x14ac:dyDescent="0.25">
      <c r="B1230" s="31">
        <v>44085</v>
      </c>
      <c r="C1230" s="32" t="s">
        <v>440</v>
      </c>
      <c r="D1230" s="33" t="s">
        <v>340</v>
      </c>
    </row>
    <row r="1231" spans="2:4" x14ac:dyDescent="0.25">
      <c r="B1231" s="31">
        <v>44086</v>
      </c>
      <c r="C1231" s="32" t="s">
        <v>441</v>
      </c>
      <c r="D1231" s="33" t="s">
        <v>313</v>
      </c>
    </row>
    <row r="1232" spans="2:4" x14ac:dyDescent="0.25">
      <c r="B1232" s="31">
        <v>44087</v>
      </c>
      <c r="C1232" s="32" t="s">
        <v>442</v>
      </c>
      <c r="D1232" s="33" t="s">
        <v>341</v>
      </c>
    </row>
    <row r="1233" spans="2:4" x14ac:dyDescent="0.25">
      <c r="B1233" s="31">
        <v>44088</v>
      </c>
      <c r="C1233" s="32" t="s">
        <v>443</v>
      </c>
      <c r="D1233" s="33" t="s">
        <v>342</v>
      </c>
    </row>
    <row r="1234" spans="2:4" x14ac:dyDescent="0.25">
      <c r="B1234" s="31">
        <v>44089</v>
      </c>
      <c r="C1234" s="32" t="s">
        <v>444</v>
      </c>
      <c r="D1234" s="33" t="s">
        <v>343</v>
      </c>
    </row>
    <row r="1235" spans="2:4" x14ac:dyDescent="0.25">
      <c r="B1235" s="31">
        <v>44090</v>
      </c>
      <c r="C1235" s="32" t="s">
        <v>445</v>
      </c>
      <c r="D1235" s="33" t="s">
        <v>344</v>
      </c>
    </row>
    <row r="1236" spans="2:4" x14ac:dyDescent="0.25">
      <c r="B1236" s="31">
        <v>44091</v>
      </c>
      <c r="C1236" s="32" t="s">
        <v>439</v>
      </c>
      <c r="D1236" s="33" t="s">
        <v>345</v>
      </c>
    </row>
    <row r="1237" spans="2:4" x14ac:dyDescent="0.25">
      <c r="B1237" s="31">
        <v>44092</v>
      </c>
      <c r="C1237" s="32" t="s">
        <v>440</v>
      </c>
      <c r="D1237" s="33" t="s">
        <v>346</v>
      </c>
    </row>
    <row r="1238" spans="2:4" x14ac:dyDescent="0.25">
      <c r="B1238" s="31">
        <v>44093</v>
      </c>
      <c r="C1238" s="32" t="s">
        <v>441</v>
      </c>
      <c r="D1238" s="33" t="s">
        <v>347</v>
      </c>
    </row>
    <row r="1239" spans="2:4" x14ac:dyDescent="0.25">
      <c r="B1239" s="31">
        <v>44094</v>
      </c>
      <c r="C1239" s="32" t="s">
        <v>442</v>
      </c>
      <c r="D1239" s="33" t="s">
        <v>348</v>
      </c>
    </row>
    <row r="1240" spans="2:4" x14ac:dyDescent="0.25">
      <c r="B1240" s="31">
        <v>44095</v>
      </c>
      <c r="C1240" s="32" t="s">
        <v>443</v>
      </c>
      <c r="D1240" s="33" t="s">
        <v>349</v>
      </c>
    </row>
    <row r="1241" spans="2:4" x14ac:dyDescent="0.25">
      <c r="B1241" s="31">
        <v>44096</v>
      </c>
      <c r="C1241" s="32" t="s">
        <v>444</v>
      </c>
      <c r="D1241" s="33" t="s">
        <v>350</v>
      </c>
    </row>
    <row r="1242" spans="2:4" x14ac:dyDescent="0.25">
      <c r="B1242" s="31">
        <v>44097</v>
      </c>
      <c r="C1242" s="32" t="s">
        <v>445</v>
      </c>
      <c r="D1242" s="33" t="s">
        <v>351</v>
      </c>
    </row>
    <row r="1243" spans="2:4" x14ac:dyDescent="0.25">
      <c r="B1243" s="31">
        <v>44098</v>
      </c>
      <c r="C1243" s="32" t="s">
        <v>439</v>
      </c>
      <c r="D1243" s="33" t="s">
        <v>352</v>
      </c>
    </row>
    <row r="1244" spans="2:4" x14ac:dyDescent="0.25">
      <c r="B1244" s="31">
        <v>44099</v>
      </c>
      <c r="C1244" s="32" t="s">
        <v>440</v>
      </c>
      <c r="D1244" s="33" t="s">
        <v>353</v>
      </c>
    </row>
    <row r="1245" spans="2:4" x14ac:dyDescent="0.25">
      <c r="B1245" s="31">
        <v>44100</v>
      </c>
      <c r="C1245" s="32" t="s">
        <v>441</v>
      </c>
      <c r="D1245" s="33" t="s">
        <v>354</v>
      </c>
    </row>
    <row r="1246" spans="2:4" x14ac:dyDescent="0.25">
      <c r="B1246" s="31">
        <v>44101</v>
      </c>
      <c r="C1246" s="32" t="s">
        <v>442</v>
      </c>
      <c r="D1246" s="33" t="s">
        <v>355</v>
      </c>
    </row>
    <row r="1247" spans="2:4" x14ac:dyDescent="0.25">
      <c r="B1247" s="31">
        <v>44102</v>
      </c>
      <c r="C1247" s="32" t="s">
        <v>443</v>
      </c>
      <c r="D1247" s="33" t="s">
        <v>356</v>
      </c>
    </row>
    <row r="1248" spans="2:4" x14ac:dyDescent="0.25">
      <c r="B1248" s="31">
        <v>44103</v>
      </c>
      <c r="C1248" s="32" t="s">
        <v>444</v>
      </c>
      <c r="D1248" s="33" t="s">
        <v>220</v>
      </c>
    </row>
    <row r="1249" spans="2:4" x14ac:dyDescent="0.25">
      <c r="B1249" s="31">
        <v>44104</v>
      </c>
      <c r="C1249" s="32" t="s">
        <v>445</v>
      </c>
      <c r="D1249" s="33" t="s">
        <v>357</v>
      </c>
    </row>
    <row r="1250" spans="2:4" x14ac:dyDescent="0.25">
      <c r="B1250" s="31">
        <v>44105</v>
      </c>
      <c r="C1250" s="32" t="s">
        <v>439</v>
      </c>
      <c r="D1250" s="33" t="s">
        <v>358</v>
      </c>
    </row>
    <row r="1251" spans="2:4" x14ac:dyDescent="0.25">
      <c r="B1251" s="31">
        <v>44106</v>
      </c>
      <c r="C1251" s="32" t="s">
        <v>440</v>
      </c>
      <c r="D1251" s="33" t="s">
        <v>359</v>
      </c>
    </row>
    <row r="1252" spans="2:4" x14ac:dyDescent="0.25">
      <c r="B1252" s="31">
        <v>44107</v>
      </c>
      <c r="C1252" s="32" t="s">
        <v>441</v>
      </c>
      <c r="D1252" s="33" t="s">
        <v>360</v>
      </c>
    </row>
    <row r="1253" spans="2:4" x14ac:dyDescent="0.25">
      <c r="B1253" s="31">
        <v>44108</v>
      </c>
      <c r="C1253" s="32" t="s">
        <v>442</v>
      </c>
      <c r="D1253" s="33" t="s">
        <v>222</v>
      </c>
    </row>
    <row r="1254" spans="2:4" x14ac:dyDescent="0.25">
      <c r="B1254" s="31">
        <v>44109</v>
      </c>
      <c r="C1254" s="32" t="s">
        <v>443</v>
      </c>
      <c r="D1254" s="33" t="s">
        <v>361</v>
      </c>
    </row>
    <row r="1255" spans="2:4" x14ac:dyDescent="0.25">
      <c r="B1255" s="31">
        <v>44110</v>
      </c>
      <c r="C1255" s="32" t="s">
        <v>444</v>
      </c>
      <c r="D1255" s="33" t="s">
        <v>362</v>
      </c>
    </row>
    <row r="1256" spans="2:4" x14ac:dyDescent="0.25">
      <c r="B1256" s="31">
        <v>44111</v>
      </c>
      <c r="C1256" s="32" t="s">
        <v>445</v>
      </c>
      <c r="D1256" s="33" t="s">
        <v>279</v>
      </c>
    </row>
    <row r="1257" spans="2:4" x14ac:dyDescent="0.25">
      <c r="B1257" s="31">
        <v>44112</v>
      </c>
      <c r="C1257" s="32" t="s">
        <v>439</v>
      </c>
      <c r="D1257" s="33" t="s">
        <v>363</v>
      </c>
    </row>
    <row r="1258" spans="2:4" x14ac:dyDescent="0.25">
      <c r="B1258" s="31">
        <v>44113</v>
      </c>
      <c r="C1258" s="32" t="s">
        <v>440</v>
      </c>
      <c r="D1258" s="33" t="s">
        <v>190</v>
      </c>
    </row>
    <row r="1259" spans="2:4" x14ac:dyDescent="0.25">
      <c r="B1259" s="31">
        <v>44114</v>
      </c>
      <c r="C1259" s="32" t="s">
        <v>441</v>
      </c>
      <c r="D1259" s="33" t="s">
        <v>364</v>
      </c>
    </row>
    <row r="1260" spans="2:4" x14ac:dyDescent="0.25">
      <c r="B1260" s="31">
        <v>44115</v>
      </c>
      <c r="C1260" s="32" t="s">
        <v>442</v>
      </c>
      <c r="D1260" s="33" t="s">
        <v>365</v>
      </c>
    </row>
    <row r="1261" spans="2:4" x14ac:dyDescent="0.25">
      <c r="B1261" s="31">
        <v>44116</v>
      </c>
      <c r="C1261" s="32" t="s">
        <v>443</v>
      </c>
      <c r="D1261" s="33" t="s">
        <v>366</v>
      </c>
    </row>
    <row r="1262" spans="2:4" x14ac:dyDescent="0.25">
      <c r="B1262" s="31">
        <v>44117</v>
      </c>
      <c r="C1262" s="32" t="s">
        <v>444</v>
      </c>
      <c r="D1262" s="33" t="s">
        <v>367</v>
      </c>
    </row>
    <row r="1263" spans="2:4" x14ac:dyDescent="0.25">
      <c r="B1263" s="31">
        <v>44118</v>
      </c>
      <c r="C1263" s="32" t="s">
        <v>445</v>
      </c>
      <c r="D1263" s="33" t="s">
        <v>368</v>
      </c>
    </row>
    <row r="1264" spans="2:4" x14ac:dyDescent="0.25">
      <c r="B1264" s="31">
        <v>44119</v>
      </c>
      <c r="C1264" s="32" t="s">
        <v>439</v>
      </c>
      <c r="D1264" s="33" t="s">
        <v>369</v>
      </c>
    </row>
    <row r="1265" spans="2:4" x14ac:dyDescent="0.25">
      <c r="B1265" s="31">
        <v>44120</v>
      </c>
      <c r="C1265" s="32" t="s">
        <v>440</v>
      </c>
      <c r="D1265" s="33" t="s">
        <v>370</v>
      </c>
    </row>
    <row r="1266" spans="2:4" x14ac:dyDescent="0.25">
      <c r="B1266" s="31">
        <v>44121</v>
      </c>
      <c r="C1266" s="32" t="s">
        <v>441</v>
      </c>
      <c r="D1266" s="33" t="s">
        <v>371</v>
      </c>
    </row>
    <row r="1267" spans="2:4" x14ac:dyDescent="0.25">
      <c r="B1267" s="31">
        <v>44122</v>
      </c>
      <c r="C1267" s="32" t="s">
        <v>442</v>
      </c>
      <c r="D1267" s="33" t="s">
        <v>372</v>
      </c>
    </row>
    <row r="1268" spans="2:4" x14ac:dyDescent="0.25">
      <c r="B1268" s="31">
        <v>44123</v>
      </c>
      <c r="C1268" s="32" t="s">
        <v>443</v>
      </c>
      <c r="D1268" s="33" t="s">
        <v>373</v>
      </c>
    </row>
    <row r="1269" spans="2:4" x14ac:dyDescent="0.25">
      <c r="B1269" s="31">
        <v>44124</v>
      </c>
      <c r="C1269" s="32" t="s">
        <v>444</v>
      </c>
      <c r="D1269" s="33" t="s">
        <v>374</v>
      </c>
    </row>
    <row r="1270" spans="2:4" x14ac:dyDescent="0.25">
      <c r="B1270" s="31">
        <v>44125</v>
      </c>
      <c r="C1270" s="32" t="s">
        <v>445</v>
      </c>
      <c r="D1270" s="33" t="s">
        <v>375</v>
      </c>
    </row>
    <row r="1271" spans="2:4" x14ac:dyDescent="0.25">
      <c r="B1271" s="31">
        <v>44126</v>
      </c>
      <c r="C1271" s="32" t="s">
        <v>439</v>
      </c>
      <c r="D1271" s="33" t="s">
        <v>376</v>
      </c>
    </row>
    <row r="1272" spans="2:4" x14ac:dyDescent="0.25">
      <c r="B1272" s="31">
        <v>44127</v>
      </c>
      <c r="C1272" s="32" t="s">
        <v>440</v>
      </c>
      <c r="D1272" s="33" t="s">
        <v>377</v>
      </c>
    </row>
    <row r="1273" spans="2:4" x14ac:dyDescent="0.25">
      <c r="B1273" s="31">
        <v>44128</v>
      </c>
      <c r="C1273" s="32" t="s">
        <v>441</v>
      </c>
      <c r="D1273" s="33" t="s">
        <v>378</v>
      </c>
    </row>
    <row r="1274" spans="2:4" x14ac:dyDescent="0.25">
      <c r="B1274" s="31">
        <v>44129</v>
      </c>
      <c r="C1274" s="32" t="s">
        <v>442</v>
      </c>
      <c r="D1274" s="33" t="s">
        <v>379</v>
      </c>
    </row>
    <row r="1275" spans="2:4" x14ac:dyDescent="0.25">
      <c r="B1275" s="31">
        <v>44130</v>
      </c>
      <c r="C1275" s="32" t="s">
        <v>443</v>
      </c>
      <c r="D1275" s="33" t="s">
        <v>380</v>
      </c>
    </row>
    <row r="1276" spans="2:4" x14ac:dyDescent="0.25">
      <c r="B1276" s="31">
        <v>44131</v>
      </c>
      <c r="C1276" s="32" t="s">
        <v>444</v>
      </c>
      <c r="D1276" s="33" t="s">
        <v>381</v>
      </c>
    </row>
    <row r="1277" spans="2:4" x14ac:dyDescent="0.25">
      <c r="B1277" s="31">
        <v>44132</v>
      </c>
      <c r="C1277" s="32" t="s">
        <v>445</v>
      </c>
      <c r="D1277" s="33" t="s">
        <v>382</v>
      </c>
    </row>
    <row r="1278" spans="2:4" x14ac:dyDescent="0.25">
      <c r="B1278" s="31">
        <v>44133</v>
      </c>
      <c r="C1278" s="32" t="s">
        <v>439</v>
      </c>
      <c r="D1278" s="33" t="s">
        <v>383</v>
      </c>
    </row>
    <row r="1279" spans="2:4" x14ac:dyDescent="0.25">
      <c r="B1279" s="31">
        <v>44134</v>
      </c>
      <c r="C1279" s="32" t="s">
        <v>440</v>
      </c>
      <c r="D1279" s="33" t="s">
        <v>384</v>
      </c>
    </row>
    <row r="1280" spans="2:4" x14ac:dyDescent="0.25">
      <c r="B1280" s="31">
        <v>44135</v>
      </c>
      <c r="C1280" s="32" t="s">
        <v>441</v>
      </c>
      <c r="D1280" s="33" t="s">
        <v>385</v>
      </c>
    </row>
    <row r="1281" spans="2:4" x14ac:dyDescent="0.25">
      <c r="B1281" s="31">
        <v>44136</v>
      </c>
      <c r="C1281" s="32" t="s">
        <v>442</v>
      </c>
      <c r="D1281" s="33" t="s">
        <v>386</v>
      </c>
    </row>
    <row r="1282" spans="2:4" x14ac:dyDescent="0.25">
      <c r="B1282" s="31">
        <v>44137</v>
      </c>
      <c r="C1282" s="32" t="s">
        <v>443</v>
      </c>
      <c r="D1282" s="33" t="s">
        <v>387</v>
      </c>
    </row>
    <row r="1283" spans="2:4" x14ac:dyDescent="0.25">
      <c r="B1283" s="31">
        <v>44138</v>
      </c>
      <c r="C1283" s="32" t="s">
        <v>444</v>
      </c>
      <c r="D1283" s="33" t="s">
        <v>388</v>
      </c>
    </row>
    <row r="1284" spans="2:4" x14ac:dyDescent="0.25">
      <c r="B1284" s="31">
        <v>44139</v>
      </c>
      <c r="C1284" s="32" t="s">
        <v>445</v>
      </c>
      <c r="D1284" s="33" t="s">
        <v>389</v>
      </c>
    </row>
    <row r="1285" spans="2:4" x14ac:dyDescent="0.25">
      <c r="B1285" s="31">
        <v>44140</v>
      </c>
      <c r="C1285" s="32" t="s">
        <v>439</v>
      </c>
      <c r="D1285" s="33" t="s">
        <v>390</v>
      </c>
    </row>
    <row r="1286" spans="2:4" x14ac:dyDescent="0.25">
      <c r="B1286" s="31">
        <v>44141</v>
      </c>
      <c r="C1286" s="32" t="s">
        <v>440</v>
      </c>
      <c r="D1286" s="33" t="s">
        <v>391</v>
      </c>
    </row>
    <row r="1287" spans="2:4" x14ac:dyDescent="0.25">
      <c r="B1287" s="31">
        <v>44142</v>
      </c>
      <c r="C1287" s="32" t="s">
        <v>441</v>
      </c>
      <c r="D1287" s="33" t="s">
        <v>392</v>
      </c>
    </row>
    <row r="1288" spans="2:4" x14ac:dyDescent="0.25">
      <c r="B1288" s="31">
        <v>44143</v>
      </c>
      <c r="C1288" s="32" t="s">
        <v>442</v>
      </c>
      <c r="D1288" s="33" t="s">
        <v>393</v>
      </c>
    </row>
    <row r="1289" spans="2:4" x14ac:dyDescent="0.25">
      <c r="B1289" s="31">
        <v>44144</v>
      </c>
      <c r="C1289" s="32" t="s">
        <v>443</v>
      </c>
      <c r="D1289" s="33" t="s">
        <v>202</v>
      </c>
    </row>
    <row r="1290" spans="2:4" x14ac:dyDescent="0.25">
      <c r="B1290" s="31">
        <v>44145</v>
      </c>
      <c r="C1290" s="32" t="s">
        <v>444</v>
      </c>
      <c r="D1290" s="33" t="s">
        <v>394</v>
      </c>
    </row>
    <row r="1291" spans="2:4" x14ac:dyDescent="0.25">
      <c r="B1291" s="31">
        <v>44146</v>
      </c>
      <c r="C1291" s="32" t="s">
        <v>445</v>
      </c>
      <c r="D1291" s="33" t="s">
        <v>395</v>
      </c>
    </row>
    <row r="1292" spans="2:4" x14ac:dyDescent="0.25">
      <c r="B1292" s="31">
        <v>44147</v>
      </c>
      <c r="C1292" s="32" t="s">
        <v>439</v>
      </c>
      <c r="D1292" s="33" t="s">
        <v>396</v>
      </c>
    </row>
    <row r="1293" spans="2:4" x14ac:dyDescent="0.25">
      <c r="B1293" s="31">
        <v>44148</v>
      </c>
      <c r="C1293" s="32" t="s">
        <v>440</v>
      </c>
      <c r="D1293" s="33" t="s">
        <v>397</v>
      </c>
    </row>
    <row r="1294" spans="2:4" x14ac:dyDescent="0.25">
      <c r="B1294" s="31">
        <v>44149</v>
      </c>
      <c r="C1294" s="32" t="s">
        <v>441</v>
      </c>
      <c r="D1294" s="33" t="s">
        <v>398</v>
      </c>
    </row>
    <row r="1295" spans="2:4" x14ac:dyDescent="0.25">
      <c r="B1295" s="31">
        <v>44150</v>
      </c>
      <c r="C1295" s="32" t="s">
        <v>442</v>
      </c>
      <c r="D1295" s="33" t="s">
        <v>399</v>
      </c>
    </row>
    <row r="1296" spans="2:4" x14ac:dyDescent="0.25">
      <c r="B1296" s="31">
        <v>44151</v>
      </c>
      <c r="C1296" s="32" t="s">
        <v>443</v>
      </c>
      <c r="D1296" s="33" t="s">
        <v>400</v>
      </c>
    </row>
    <row r="1297" spans="2:4" x14ac:dyDescent="0.25">
      <c r="B1297" s="31">
        <v>44152</v>
      </c>
      <c r="C1297" s="32" t="s">
        <v>444</v>
      </c>
      <c r="D1297" s="33" t="s">
        <v>401</v>
      </c>
    </row>
    <row r="1298" spans="2:4" x14ac:dyDescent="0.25">
      <c r="B1298" s="31">
        <v>44153</v>
      </c>
      <c r="C1298" s="32" t="s">
        <v>445</v>
      </c>
      <c r="D1298" s="33" t="s">
        <v>282</v>
      </c>
    </row>
    <row r="1299" spans="2:4" x14ac:dyDescent="0.25">
      <c r="B1299" s="31">
        <v>44154</v>
      </c>
      <c r="C1299" s="32" t="s">
        <v>439</v>
      </c>
      <c r="D1299" s="33" t="s">
        <v>402</v>
      </c>
    </row>
    <row r="1300" spans="2:4" x14ac:dyDescent="0.25">
      <c r="B1300" s="31">
        <v>44155</v>
      </c>
      <c r="C1300" s="32" t="s">
        <v>440</v>
      </c>
      <c r="D1300" s="33" t="s">
        <v>403</v>
      </c>
    </row>
    <row r="1301" spans="2:4" x14ac:dyDescent="0.25">
      <c r="B1301" s="31">
        <v>44156</v>
      </c>
      <c r="C1301" s="32" t="s">
        <v>441</v>
      </c>
      <c r="D1301" s="33" t="s">
        <v>404</v>
      </c>
    </row>
    <row r="1302" spans="2:4" x14ac:dyDescent="0.25">
      <c r="B1302" s="31">
        <v>44157</v>
      </c>
      <c r="C1302" s="32" t="s">
        <v>442</v>
      </c>
      <c r="D1302" s="33" t="s">
        <v>405</v>
      </c>
    </row>
    <row r="1303" spans="2:4" x14ac:dyDescent="0.25">
      <c r="B1303" s="31">
        <v>44158</v>
      </c>
      <c r="C1303" s="32" t="s">
        <v>443</v>
      </c>
      <c r="D1303" s="33" t="s">
        <v>406</v>
      </c>
    </row>
    <row r="1304" spans="2:4" x14ac:dyDescent="0.25">
      <c r="B1304" s="31">
        <v>44159</v>
      </c>
      <c r="C1304" s="32" t="s">
        <v>444</v>
      </c>
      <c r="D1304" s="33" t="s">
        <v>201</v>
      </c>
    </row>
    <row r="1305" spans="2:4" x14ac:dyDescent="0.25">
      <c r="B1305" s="31">
        <v>44160</v>
      </c>
      <c r="C1305" s="32" t="s">
        <v>445</v>
      </c>
      <c r="D1305" s="33" t="s">
        <v>407</v>
      </c>
    </row>
    <row r="1306" spans="2:4" x14ac:dyDescent="0.25">
      <c r="B1306" s="31">
        <v>44161</v>
      </c>
      <c r="C1306" s="32" t="s">
        <v>439</v>
      </c>
      <c r="D1306" s="33" t="s">
        <v>408</v>
      </c>
    </row>
    <row r="1307" spans="2:4" x14ac:dyDescent="0.25">
      <c r="B1307" s="31">
        <v>44162</v>
      </c>
      <c r="C1307" s="32" t="s">
        <v>440</v>
      </c>
      <c r="D1307" s="33" t="s">
        <v>409</v>
      </c>
    </row>
    <row r="1308" spans="2:4" x14ac:dyDescent="0.25">
      <c r="B1308" s="31">
        <v>44163</v>
      </c>
      <c r="C1308" s="32" t="s">
        <v>441</v>
      </c>
      <c r="D1308" s="33" t="s">
        <v>410</v>
      </c>
    </row>
    <row r="1309" spans="2:4" x14ac:dyDescent="0.25">
      <c r="B1309" s="31">
        <v>44164</v>
      </c>
      <c r="C1309" s="32" t="s">
        <v>442</v>
      </c>
      <c r="D1309" s="33" t="s">
        <v>411</v>
      </c>
    </row>
    <row r="1310" spans="2:4" x14ac:dyDescent="0.25">
      <c r="B1310" s="31">
        <v>44165</v>
      </c>
      <c r="C1310" s="32" t="s">
        <v>443</v>
      </c>
      <c r="D1310" s="33" t="s">
        <v>412</v>
      </c>
    </row>
    <row r="1311" spans="2:4" x14ac:dyDescent="0.25">
      <c r="B1311" s="31">
        <v>44166</v>
      </c>
      <c r="C1311" s="32" t="s">
        <v>444</v>
      </c>
      <c r="D1311" s="33" t="s">
        <v>413</v>
      </c>
    </row>
    <row r="1312" spans="2:4" x14ac:dyDescent="0.25">
      <c r="B1312" s="31">
        <v>44167</v>
      </c>
      <c r="C1312" s="32" t="s">
        <v>445</v>
      </c>
      <c r="D1312" s="33" t="s">
        <v>414</v>
      </c>
    </row>
    <row r="1313" spans="2:4" x14ac:dyDescent="0.25">
      <c r="B1313" s="31">
        <v>44168</v>
      </c>
      <c r="C1313" s="32" t="s">
        <v>439</v>
      </c>
      <c r="D1313" s="33" t="s">
        <v>415</v>
      </c>
    </row>
    <row r="1314" spans="2:4" x14ac:dyDescent="0.25">
      <c r="B1314" s="31">
        <v>44169</v>
      </c>
      <c r="C1314" s="32" t="s">
        <v>440</v>
      </c>
      <c r="D1314" s="33" t="s">
        <v>416</v>
      </c>
    </row>
    <row r="1315" spans="2:4" x14ac:dyDescent="0.25">
      <c r="B1315" s="31">
        <v>44170</v>
      </c>
      <c r="C1315" s="32" t="s">
        <v>441</v>
      </c>
      <c r="D1315" s="33" t="s">
        <v>417</v>
      </c>
    </row>
    <row r="1316" spans="2:4" x14ac:dyDescent="0.25">
      <c r="B1316" s="31">
        <v>44171</v>
      </c>
      <c r="C1316" s="32" t="s">
        <v>442</v>
      </c>
      <c r="D1316" s="33" t="s">
        <v>418</v>
      </c>
    </row>
    <row r="1317" spans="2:4" x14ac:dyDescent="0.25">
      <c r="B1317" s="31">
        <v>44172</v>
      </c>
      <c r="C1317" s="32" t="s">
        <v>443</v>
      </c>
      <c r="D1317" s="33" t="s">
        <v>419</v>
      </c>
    </row>
    <row r="1318" spans="2:4" x14ac:dyDescent="0.25">
      <c r="B1318" s="31">
        <v>44173</v>
      </c>
      <c r="C1318" s="32" t="s">
        <v>444</v>
      </c>
      <c r="D1318" s="33" t="s">
        <v>313</v>
      </c>
    </row>
    <row r="1319" spans="2:4" x14ac:dyDescent="0.25">
      <c r="B1319" s="31">
        <v>44174</v>
      </c>
      <c r="C1319" s="32" t="s">
        <v>445</v>
      </c>
      <c r="D1319" s="33" t="s">
        <v>420</v>
      </c>
    </row>
    <row r="1320" spans="2:4" x14ac:dyDescent="0.25">
      <c r="B1320" s="31">
        <v>44175</v>
      </c>
      <c r="C1320" s="32" t="s">
        <v>439</v>
      </c>
      <c r="D1320" s="33" t="s">
        <v>421</v>
      </c>
    </row>
    <row r="1321" spans="2:4" x14ac:dyDescent="0.25">
      <c r="B1321" s="31">
        <v>44176</v>
      </c>
      <c r="C1321" s="32" t="s">
        <v>440</v>
      </c>
      <c r="D1321" s="33" t="s">
        <v>182</v>
      </c>
    </row>
    <row r="1322" spans="2:4" x14ac:dyDescent="0.25">
      <c r="B1322" s="31">
        <v>44177</v>
      </c>
      <c r="C1322" s="32" t="s">
        <v>441</v>
      </c>
      <c r="D1322" s="33" t="s">
        <v>422</v>
      </c>
    </row>
    <row r="1323" spans="2:4" x14ac:dyDescent="0.25">
      <c r="B1323" s="31">
        <v>44178</v>
      </c>
      <c r="C1323" s="32" t="s">
        <v>442</v>
      </c>
      <c r="D1323" s="33" t="s">
        <v>423</v>
      </c>
    </row>
    <row r="1324" spans="2:4" x14ac:dyDescent="0.25">
      <c r="B1324" s="31">
        <v>44179</v>
      </c>
      <c r="C1324" s="32" t="s">
        <v>443</v>
      </c>
      <c r="D1324" s="33" t="s">
        <v>424</v>
      </c>
    </row>
    <row r="1325" spans="2:4" x14ac:dyDescent="0.25">
      <c r="B1325" s="31">
        <v>44180</v>
      </c>
      <c r="C1325" s="32" t="s">
        <v>444</v>
      </c>
      <c r="D1325" s="33" t="s">
        <v>425</v>
      </c>
    </row>
    <row r="1326" spans="2:4" x14ac:dyDescent="0.25">
      <c r="B1326" s="31">
        <v>44181</v>
      </c>
      <c r="C1326" s="32" t="s">
        <v>445</v>
      </c>
      <c r="D1326" s="33" t="s">
        <v>426</v>
      </c>
    </row>
    <row r="1327" spans="2:4" x14ac:dyDescent="0.25">
      <c r="B1327" s="31">
        <v>44182</v>
      </c>
      <c r="C1327" s="32" t="s">
        <v>439</v>
      </c>
      <c r="D1327" s="33" t="s">
        <v>427</v>
      </c>
    </row>
    <row r="1328" spans="2:4" x14ac:dyDescent="0.25">
      <c r="B1328" s="31">
        <v>44183</v>
      </c>
      <c r="C1328" s="32" t="s">
        <v>440</v>
      </c>
      <c r="D1328" s="33" t="s">
        <v>180</v>
      </c>
    </row>
    <row r="1329" spans="2:4" x14ac:dyDescent="0.25">
      <c r="B1329" s="31">
        <v>44184</v>
      </c>
      <c r="C1329" s="32" t="s">
        <v>441</v>
      </c>
      <c r="D1329" s="33" t="s">
        <v>428</v>
      </c>
    </row>
    <row r="1330" spans="2:4" x14ac:dyDescent="0.25">
      <c r="B1330" s="31">
        <v>44185</v>
      </c>
      <c r="C1330" s="32" t="s">
        <v>442</v>
      </c>
      <c r="D1330" s="33" t="s">
        <v>429</v>
      </c>
    </row>
    <row r="1331" spans="2:4" x14ac:dyDescent="0.25">
      <c r="B1331" s="31">
        <v>44186</v>
      </c>
      <c r="C1331" s="32" t="s">
        <v>443</v>
      </c>
      <c r="D1331" s="33" t="s">
        <v>158</v>
      </c>
    </row>
    <row r="1332" spans="2:4" x14ac:dyDescent="0.25">
      <c r="B1332" s="31">
        <v>44187</v>
      </c>
      <c r="C1332" s="32" t="s">
        <v>444</v>
      </c>
      <c r="D1332" s="33" t="s">
        <v>430</v>
      </c>
    </row>
    <row r="1333" spans="2:4" x14ac:dyDescent="0.25">
      <c r="B1333" s="31">
        <v>44188</v>
      </c>
      <c r="C1333" s="32" t="s">
        <v>445</v>
      </c>
      <c r="D1333" s="33" t="s">
        <v>431</v>
      </c>
    </row>
    <row r="1334" spans="2:4" x14ac:dyDescent="0.25">
      <c r="B1334" s="31">
        <v>44189</v>
      </c>
      <c r="C1334" s="32" t="s">
        <v>439</v>
      </c>
      <c r="D1334" s="33" t="s">
        <v>432</v>
      </c>
    </row>
    <row r="1335" spans="2:4" x14ac:dyDescent="0.25">
      <c r="B1335" s="31">
        <v>44190</v>
      </c>
      <c r="C1335" s="32" t="s">
        <v>440</v>
      </c>
      <c r="D1335" s="33" t="s">
        <v>433</v>
      </c>
    </row>
    <row r="1336" spans="2:4" x14ac:dyDescent="0.25">
      <c r="B1336" s="31">
        <v>44191</v>
      </c>
      <c r="C1336" s="32" t="s">
        <v>441</v>
      </c>
      <c r="D1336" s="33" t="s">
        <v>318</v>
      </c>
    </row>
    <row r="1337" spans="2:4" x14ac:dyDescent="0.25">
      <c r="B1337" s="31">
        <v>44192</v>
      </c>
      <c r="C1337" s="32" t="s">
        <v>442</v>
      </c>
      <c r="D1337" s="33" t="s">
        <v>434</v>
      </c>
    </row>
    <row r="1338" spans="2:4" x14ac:dyDescent="0.25">
      <c r="B1338" s="31">
        <v>44193</v>
      </c>
      <c r="C1338" s="32" t="s">
        <v>443</v>
      </c>
      <c r="D1338" s="33" t="s">
        <v>435</v>
      </c>
    </row>
    <row r="1339" spans="2:4" x14ac:dyDescent="0.25">
      <c r="B1339" s="31">
        <v>44194</v>
      </c>
      <c r="C1339" s="32" t="s">
        <v>444</v>
      </c>
      <c r="D1339" s="33" t="s">
        <v>436</v>
      </c>
    </row>
    <row r="1340" spans="2:4" x14ac:dyDescent="0.25">
      <c r="B1340" s="31">
        <v>44195</v>
      </c>
      <c r="C1340" s="32" t="s">
        <v>445</v>
      </c>
      <c r="D1340" s="33" t="s">
        <v>437</v>
      </c>
    </row>
    <row r="1341" spans="2:4" x14ac:dyDescent="0.25">
      <c r="B1341" s="31">
        <v>44196</v>
      </c>
      <c r="C1341" s="32" t="s">
        <v>439</v>
      </c>
      <c r="D1341" s="33" t="s">
        <v>438</v>
      </c>
    </row>
    <row r="1342" spans="2:4" x14ac:dyDescent="0.25">
      <c r="B1342" s="31"/>
      <c r="C1342" s="32"/>
    </row>
    <row r="1343" spans="2:4" x14ac:dyDescent="0.25">
      <c r="B1343" s="31"/>
      <c r="C1343" s="32"/>
    </row>
    <row r="1344" spans="2:4" x14ac:dyDescent="0.25">
      <c r="B1344" s="31"/>
      <c r="C1344" s="32"/>
    </row>
    <row r="1345" spans="2:3" x14ac:dyDescent="0.25">
      <c r="B1345" s="31"/>
      <c r="C1345" s="32"/>
    </row>
    <row r="1346" spans="2:3" x14ac:dyDescent="0.25">
      <c r="B1346" s="31"/>
      <c r="C1346" s="32"/>
    </row>
    <row r="1347" spans="2:3" x14ac:dyDescent="0.25">
      <c r="B1347" s="31"/>
      <c r="C1347" s="32"/>
    </row>
    <row r="1348" spans="2:3" x14ac:dyDescent="0.25">
      <c r="B1348" s="31"/>
      <c r="C1348" s="32"/>
    </row>
    <row r="1349" spans="2:3" x14ac:dyDescent="0.25">
      <c r="B1349" s="31"/>
      <c r="C1349" s="32"/>
    </row>
    <row r="1350" spans="2:3" x14ac:dyDescent="0.25">
      <c r="B1350" s="31"/>
      <c r="C1350" s="32"/>
    </row>
    <row r="1351" spans="2:3" x14ac:dyDescent="0.25">
      <c r="B1351" s="31"/>
      <c r="C1351" s="32"/>
    </row>
  </sheetData>
  <sheetProtection algorithmName="SHA-512" hashValue="PsPqk3J3O9e5d4t86I6DtgRUCullU4KRR74vtY+pbi2rYnNXalOwZSO7qgn+X1hLZBGN7CxV8ovGJX7KNQkpfg==" saltValue="uNjIOQQBgnjV/mIXx5FwNw==" spinCount="100000" sheet="1" objects="1" scenarios="1" selectLockedCells="1" selectUnlockedCells="1"/>
  <mergeCells count="58">
    <mergeCell ref="A4:A8"/>
    <mergeCell ref="F19:H19"/>
    <mergeCell ref="F20:H20"/>
    <mergeCell ref="B17:D17"/>
    <mergeCell ref="F14:H14"/>
    <mergeCell ref="F15:H15"/>
    <mergeCell ref="F16:H16"/>
    <mergeCell ref="F17:H17"/>
    <mergeCell ref="F11:H11"/>
    <mergeCell ref="E4:E8"/>
    <mergeCell ref="B16:D16"/>
    <mergeCell ref="G1:H1"/>
    <mergeCell ref="B3:F3"/>
    <mergeCell ref="G3:H3"/>
    <mergeCell ref="F10:H10"/>
    <mergeCell ref="B1:F1"/>
    <mergeCell ref="B2:F2"/>
    <mergeCell ref="G2:H2"/>
    <mergeCell ref="F21:H21"/>
    <mergeCell ref="B13:D13"/>
    <mergeCell ref="F18:H18"/>
    <mergeCell ref="B9:F9"/>
    <mergeCell ref="G9:H9"/>
    <mergeCell ref="B10:D10"/>
    <mergeCell ref="B11:D11"/>
    <mergeCell ref="F12:H12"/>
    <mergeCell ref="F13:H13"/>
    <mergeCell ref="B18:D18"/>
    <mergeCell ref="B19:D19"/>
    <mergeCell ref="B12:D12"/>
    <mergeCell ref="B20:D20"/>
    <mergeCell ref="B21:D21"/>
    <mergeCell ref="B14:D14"/>
    <mergeCell ref="B15:D15"/>
    <mergeCell ref="N241:P241"/>
    <mergeCell ref="AB25:AC25"/>
    <mergeCell ref="N608:P608"/>
    <mergeCell ref="B608:D608"/>
    <mergeCell ref="E608:G608"/>
    <mergeCell ref="H608:J608"/>
    <mergeCell ref="B241:D241"/>
    <mergeCell ref="E241:G241"/>
    <mergeCell ref="H241:J241"/>
    <mergeCell ref="K608:M608"/>
    <mergeCell ref="K241:M241"/>
    <mergeCell ref="AX25:AY25"/>
    <mergeCell ref="AV25:AW25"/>
    <mergeCell ref="AT25:AU25"/>
    <mergeCell ref="AR25:AS25"/>
    <mergeCell ref="S25:T25"/>
    <mergeCell ref="AP25:AQ25"/>
    <mergeCell ref="AL25:AM25"/>
    <mergeCell ref="AF25:AG25"/>
    <mergeCell ref="AD25:AE25"/>
    <mergeCell ref="U25:V25"/>
    <mergeCell ref="AH25:AI25"/>
    <mergeCell ref="AN25:AO25"/>
    <mergeCell ref="AJ25:AK25"/>
  </mergeCells>
  <phoneticPr fontId="7" type="noConversion"/>
  <pageMargins left="0.7" right="0.7" top="0.75" bottom="0.75" header="0.3" footer="0.3"/>
  <pageSetup paperSize="9" orientation="portrait" r:id="rId1"/>
  <ignoredErrors>
    <ignoredError sqref="D6 H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ÉVFORDULÓS ZENESZERZŐK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Almási Antónia</dc:creator>
  <cp:lastModifiedBy>Virág Barnabás</cp:lastModifiedBy>
  <dcterms:created xsi:type="dcterms:W3CDTF">2014-12-11T09:07:43Z</dcterms:created>
  <dcterms:modified xsi:type="dcterms:W3CDTF">2020-01-11T09:47:05Z</dcterms:modified>
</cp:coreProperties>
</file>